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аск 2013" sheetId="1" r:id="rId1"/>
    <sheet name="Информация о тарифах" sheetId="2" r:id="rId2"/>
    <sheet name="Баланс электроэнергии" sheetId="3" r:id="rId3"/>
    <sheet name="Баланс мощности" sheetId="4" r:id="rId4"/>
    <sheet name="Потери" sheetId="5" r:id="rId5"/>
    <sheet name="Зона деятельности" sheetId="6" r:id="rId6"/>
    <sheet name="Инвест.программа" sheetId="7" r:id="rId7"/>
    <sheet name="Способы приобретения товаров" sheetId="8" r:id="rId8"/>
  </sheets>
  <calcPr calcId="152511"/>
</workbook>
</file>

<file path=xl/calcChain.xml><?xml version="1.0" encoding="utf-8"?>
<calcChain xmlns="http://schemas.openxmlformats.org/spreadsheetml/2006/main">
  <c r="C16" i="4" l="1"/>
  <c r="G13" i="4"/>
  <c r="G5" i="4" s="1"/>
  <c r="G6" i="4" s="1"/>
  <c r="C12" i="4"/>
  <c r="F9" i="4"/>
  <c r="C9" i="4" s="1"/>
  <c r="F6" i="4"/>
  <c r="C6" i="4"/>
  <c r="F5" i="4"/>
  <c r="F10" i="4" s="1"/>
  <c r="F13" i="4" l="1"/>
  <c r="F14" i="4" s="1"/>
  <c r="C14" i="4" s="1"/>
  <c r="C13" i="4" s="1"/>
  <c r="C10" i="4"/>
  <c r="C11" i="4" s="1"/>
  <c r="C22" i="3" l="1"/>
  <c r="C18" i="3"/>
  <c r="G17" i="3"/>
  <c r="G5" i="3" s="1"/>
  <c r="G6" i="3" s="1"/>
  <c r="G10" i="3" s="1"/>
  <c r="C14" i="3"/>
  <c r="C15" i="3" s="1"/>
  <c r="F6" i="3"/>
  <c r="F8" i="3" s="1"/>
  <c r="F13" i="3" s="1"/>
  <c r="C13" i="3" s="1"/>
  <c r="C6" i="3"/>
  <c r="C8" i="3" s="1"/>
  <c r="F5" i="3"/>
  <c r="F17" i="3" l="1"/>
  <c r="F16" i="3" s="1"/>
  <c r="C16" i="3" s="1"/>
  <c r="C17" i="3" s="1"/>
  <c r="F15" i="3"/>
  <c r="D51" i="1" l="1"/>
</calcChain>
</file>

<file path=xl/sharedStrings.xml><?xml version="1.0" encoding="utf-8"?>
<sst xmlns="http://schemas.openxmlformats.org/spreadsheetml/2006/main" count="244" uniqueCount="178">
  <si>
    <t>№ п.п.</t>
  </si>
  <si>
    <t>Показатели</t>
  </si>
  <si>
    <t>Единица измерения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</si>
  <si>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</si>
  <si>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</si>
  <si>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</si>
  <si>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-</t>
  </si>
  <si>
    <t>2.</t>
  </si>
  <si>
    <t>Коэффициент эластичности подконтрольных расходов по количеству активов</t>
  </si>
  <si>
    <t>3.</t>
  </si>
  <si>
    <t>Максимальная возможная корректировка НВВ, с учетом достижения установленного уровня надежности и качества услуг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</si>
  <si>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</si>
  <si>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</si>
  <si>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</si>
  <si>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</si>
  <si>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</si>
  <si>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4.</t>
  </si>
  <si>
    <t>Итого коэффициент индексации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</si>
  <si>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</si>
  <si>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</si>
  <si>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</si>
  <si>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</si>
  <si>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</si>
  <si>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</si>
  <si>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</si>
  <si>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1.4.</t>
  </si>
  <si>
    <t>Цеховые расходы (не учтенные в других статьях прямым путем)</t>
  </si>
  <si>
    <t>1.5.</t>
  </si>
  <si>
    <t>Общехозяйственные расходы (не учтенные в других статьях прямым путем)</t>
  </si>
  <si>
    <t>1.6.</t>
  </si>
  <si>
    <t>Прочие подконтрольные расходы</t>
  </si>
  <si>
    <t>1.6.1.</t>
  </si>
  <si>
    <t>Проценты за кредит</t>
  </si>
  <si>
    <t>1.6.2.</t>
  </si>
  <si>
    <t>Расходы социального характера из прибыли</t>
  </si>
  <si>
    <t>ИТОГО подконтрольные расходы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</si>
  <si>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</si>
  <si>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</si>
  <si>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</si>
  <si>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</si>
  <si>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</si>
  <si>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</si>
  <si>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</si>
  <si>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</si>
  <si>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</si>
  <si>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</si>
  <si>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</si>
  <si>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</si>
  <si>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</si>
  <si>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</si>
  <si>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</si>
  <si>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</si>
  <si>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</si>
  <si>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</si>
  <si>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</si>
  <si>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</si>
  <si>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</si>
  <si>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2.9.</t>
  </si>
  <si>
    <t>Выпадающие доходы по технологическому присоединению</t>
  </si>
  <si>
    <t>ИТОГО неподконтрольных расходов</t>
  </si>
  <si>
    <t>Полезный отпуск электроэнергии</t>
  </si>
  <si>
    <t>млн. кВт.ч</t>
  </si>
  <si>
    <t>Заявленная мощность</t>
  </si>
  <si>
    <t>МВт</t>
  </si>
  <si>
    <t>Объем потерь</t>
  </si>
  <si>
    <t>Средневзвешанный тариф покупки потерь</t>
  </si>
  <si>
    <t>руб./МВт.ч.</t>
  </si>
  <si>
    <t>Расходы на оплату технологического расхода (потерь)</t>
  </si>
  <si>
    <t>Расходы на передачу электроэнергии</t>
  </si>
  <si>
    <t xml:space="preserve">Индивидуальный тариф на услуги по передаче электрической энергии </t>
  </si>
  <si>
    <t>Ставка на содержание электрических сетей</t>
  </si>
  <si>
    <t>руб./МВт в месяц</t>
  </si>
  <si>
    <t>Ставка на оплату технологического расхода (потерь) электроэнергии на ее передачу</t>
  </si>
  <si>
    <t>Одноставочный тариф</t>
  </si>
  <si>
    <t>Неподконтрольные расходы</t>
  </si>
  <si>
    <t>Форма раскрытия информации о структуре и объемах затрат на оказание  услуг по передаче электрической энергии на основе долгосрочных параметров регулирования за 2013 год</t>
  </si>
  <si>
    <t>Расчет подконтрольных расходов</t>
  </si>
  <si>
    <t>Факт 2012 года (на товарную)</t>
  </si>
  <si>
    <t>Прочие неподконтрольные расходы (ФСК)</t>
  </si>
  <si>
    <t>63,11/68,76</t>
  </si>
  <si>
    <t>476,30/513,04</t>
  </si>
  <si>
    <t>Принято РЭК на 2013 год (на товарную)</t>
  </si>
  <si>
    <t>Величина технологического расхода (потерь) электрической энергии (Ai-2)</t>
  </si>
  <si>
    <t>5.</t>
  </si>
  <si>
    <t>Максимальный процент корректировки (Пкорi)</t>
  </si>
  <si>
    <t>Обобщенный показатель надежности и качества оказываемых услуг</t>
  </si>
  <si>
    <t>6.</t>
  </si>
  <si>
    <t>Понижающий (повышающий) коэффициент (КНКi)</t>
  </si>
  <si>
    <t>НВВ всего с учетом корректировки</t>
  </si>
  <si>
    <t>1 полугодие /2 полугодие</t>
  </si>
  <si>
    <t>235 564,54/              245 033,42</t>
  </si>
  <si>
    <t>Наименование</t>
  </si>
  <si>
    <t>Двухставочный тариф</t>
  </si>
  <si>
    <t>ставка на содержание электрических сетей</t>
  </si>
  <si>
    <t>руб./МВт.мес.</t>
  </si>
  <si>
    <t>ставка на оплату технологического расхода (потерь)</t>
  </si>
  <si>
    <t>руб./МВт.ч</t>
  </si>
  <si>
    <t>НДС</t>
  </si>
  <si>
    <t>Приказ Региональной энергетической комиссии Омской области от 27.12.2012 N 593/69 "Об установлении тарифов на услуги по передаче электрической энергии на 2013 год", первоначальный текст документа опубликован в издании "Омский вестник", № 64, 29.12.2012</t>
  </si>
  <si>
    <t>№ п/п</t>
  </si>
  <si>
    <t>с 1 января по 30 июня 2013 года</t>
  </si>
  <si>
    <t>с 1 июля по 31 декабря 2013 года</t>
  </si>
  <si>
    <t>Без учета</t>
  </si>
  <si>
    <t>Информация об индивидуальных тарифах на услуги по передаче электрической энергии территориальной сетевой организации                                                          Общество с ограниченной ответственностью "Завод строительных конструкций - 1" на 2013 год</t>
  </si>
  <si>
    <t xml:space="preserve">Показатели       </t>
  </si>
  <si>
    <t>Всего</t>
  </si>
  <si>
    <t>ВН</t>
  </si>
  <si>
    <t>СН I</t>
  </si>
  <si>
    <t>СН II</t>
  </si>
  <si>
    <t>НН</t>
  </si>
  <si>
    <t>1</t>
  </si>
  <si>
    <t xml:space="preserve">Поступление эл. энергии в сеть, ВСЕГО </t>
  </si>
  <si>
    <t>1.1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</si>
  <si>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</si>
  <si>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</si>
  <si>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</si>
  <si>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</si>
  <si>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</si>
  <si>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</t>
  </si>
  <si>
    <t xml:space="preserve">от электростанций ПЭ (ЭСО) </t>
  </si>
  <si>
    <t>1.3</t>
  </si>
  <si>
    <t xml:space="preserve">от других поставщиков  (в т.ч. с оптового рынка) </t>
  </si>
  <si>
    <t>1.4</t>
  </si>
  <si>
    <t xml:space="preserve">поступление эл.энергии от других организаций   </t>
  </si>
  <si>
    <t>2</t>
  </si>
  <si>
    <t xml:space="preserve">Потери электроэнергии в сети  </t>
  </si>
  <si>
    <t>то же в % (п.1.1./п.1.3.)</t>
  </si>
  <si>
    <t>3</t>
  </si>
  <si>
    <t xml:space="preserve">Расход электроэнергии на производственные и хозяйственные нужды </t>
  </si>
  <si>
    <t>4</t>
  </si>
  <si>
    <t xml:space="preserve">Отпуск электроэнергии из сети, всего в т.ч. </t>
  </si>
  <si>
    <t>4.1</t>
  </si>
  <si>
    <t xml:space="preserve">Полезный отпуск собственным  потребителям ЭСО из них: </t>
  </si>
  <si>
    <t xml:space="preserve">потребителям, присоединенным к центру питания </t>
  </si>
  <si>
    <t>на генераторном напряжении</t>
  </si>
  <si>
    <t>4.2</t>
  </si>
  <si>
    <t xml:space="preserve">потребителям оптового рынка   </t>
  </si>
  <si>
    <t>4.3</t>
  </si>
  <si>
    <t>Отпуск в другие сетевые организации</t>
  </si>
  <si>
    <t>Баланс электрической энергии по сетям ООО "ЗСК-1" за 2013 год</t>
  </si>
  <si>
    <t>Баланс электрической мощности по сетям ООО "ЗСК-1" за 2013 год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</si>
  <si>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</si>
  <si>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</si>
  <si>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</si>
  <si>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</si>
  <si>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</si>
  <si>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</si>
  <si>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</si>
  <si>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</si>
  <si>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</si>
  <si>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</si>
  <si>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</si>
  <si>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</si>
  <si>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Информация о затратах на оплату потерь ООО "ЗСК-1" за 2013 год</t>
  </si>
  <si>
    <t>Затраты сетевой организации ООО "ЗСК-1" на покупку потерь в собственных сетях составили - 1 801,862 тыс. руб.</t>
  </si>
  <si>
    <t>Мероприятия по сокращению потерь электрической энергии при передаче, в том числе организационные и технические:</t>
  </si>
  <si>
    <t>Приказ Региональной энергетической комиссии Омской области от 27.12.2012 N 593/69 "Об установлении тарифов на услуги по передаче электрической энергии на 2013 год".</t>
  </si>
  <si>
    <t>Первоначальный текст документа опубликован в издании "Омский вестник", № 64, 29.12.2012.</t>
  </si>
  <si>
    <t>1. Составление и утверждение плана по подготовке электрооборудования РП и ТП к осенне-зимнему периоду - ежегодно,</t>
  </si>
  <si>
    <t>2. Проведение профилактических работ согласно утвержденного плана - ежегодно,</t>
  </si>
  <si>
    <t>3. Проведение тепловизионного обследования электрооборудования РП и ТП - 2 раза в год;</t>
  </si>
  <si>
    <t>4. Замена рубильников на ТП-2268.</t>
  </si>
  <si>
    <t>Источник финансирования - собственные средства.</t>
  </si>
  <si>
    <t>Покупка ООО "ЗСК-1" электрической энергии для компенсации потерь в сетях осуществляется у гарантирующего поставщика по договору купли-продажи</t>
  </si>
  <si>
    <t>по свободным (нерегулируемым) ценам на электрическую энергию (мощность), поставляемую ГП сетевым организациям, покупающим электрическую энергию для компенсации потерь</t>
  </si>
  <si>
    <t>Величина технологического расхода (уровень нормативных потерь) электрической энергии на 2013 год - 4,64 %, размер фактических потерь - 1,097 млн. кВт.ч.</t>
  </si>
  <si>
    <t>Электроснабжение сетевой организации осуществляется от ПС «Ульяновская» 220/110/10 кВ ОАО «ФСК ЕЭС».</t>
  </si>
  <si>
    <t>Населенный пункт - город Омск.</t>
  </si>
  <si>
    <t>Район города - Центральный.</t>
  </si>
  <si>
    <t>Информация о зоне деятельности сетевой организации ООО "ЗСК-1", определенной в соответствии с границами балансовой принадлежности электросетевого хозяйства, находящегося в собственности сетевой организации и на ином законном основании</t>
  </si>
  <si>
    <t>Передачу электроэнергии (мощности) ООО «ЗСК-1» осуществляет смежной сетевой организации ОАО «Омскэлектро», населению и юридическим лицам микрорайона "Краснознаменный"</t>
  </si>
  <si>
    <t>Отчет о выполнении 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</t>
  </si>
  <si>
    <t>Инвестиционная программа территориальной сетевой организации ООО "ЗСК-1" отсутствует и не утверждалась уполномоченным органом исполнительной власти.</t>
  </si>
  <si>
    <t>Информация о способах приобретения, стоимости и объемах товаров, необходимых для оказания услуг по передаче электроэнергии ООО "ЗСК-1"</t>
  </si>
  <si>
    <t>1. Корпоративных правил осуществления закупок нет.</t>
  </si>
  <si>
    <t>2. Использование конкурсов и аукционов не осуществляется.</t>
  </si>
  <si>
    <t>3. Проведение закупок товаров, необходимых для оказания регулируемых услуг по передаче электрической энергии (мощности) ООО "ЗСК-1", осуществляется путем</t>
  </si>
  <si>
    <t>выбора производителей и поставщиков оборудования, мониторинга цен, анализа соотношений цены и качества товаров и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</si>
</sst>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selection sqref="A1:E1"/>
    </sheetView>
  </sheetViews>
  <sheetFormatPr defaultRowHeight="15" x14ac:dyDescent="0.25"/>
  <cols>
    <col min="1" max="1" width="7" customWidth="1"/>
    <col min="2" max="2" width="62.140625" customWidth="1"/>
    <col min="3" max="3" width="11.5703125" customWidth="1"/>
    <col min="4" max="4" width="18.85546875" customWidth="1"/>
    <col min="5" max="5" width="14.5703125" customWidth="1"/>
  </cols>
  <sheetData>
    <row r="1" spans="1:5" ht="30" customHeight="1" x14ac:dyDescent="0.25">
      <c r="A1" s="71" t="s">
        <v>75</v>
      </c>
      <c r="B1" s="71"/>
      <c r="C1" s="71"/>
      <c r="D1" s="71"/>
      <c r="E1" s="71"/>
    </row>
    <row r="3" spans="1:5" ht="45" x14ac:dyDescent="0.25">
      <c r="A3" s="8" t="s">
        <v>0</v>
      </c>
      <c r="B3" s="8" t="s">
        <v>1</v>
      </c>
      <c r="C3" s="8" t="s">
        <v>2</v>
      </c>
      <c r="D3" s="8" t="s">
        <v>81</v>
      </c>
      <c r="E3" s="8" t="s">
        <v>77</v>
      </c>
    </row>
    <row r="4" spans="1:5" x14ac:dyDescent="0.25">
      <c r="A4" s="69" t="s">
        <v>3</v>
      </c>
      <c r="B4" s="69"/>
      <c r="C4" s="69"/>
      <c r="D4" s="69"/>
      <c r="E4" s="69"/>
    </row>
    <row r="5" spans="1:5" x14ac:dyDescent="0.25">
      <c r="A5" s="9" t="s">
        <v>4</v>
      </c>
      <c r="B5" s="1" t="s">
        <v>5</v>
      </c>
      <c r="C5" s="2"/>
      <c r="D5" s="9">
        <v>0.01</v>
      </c>
      <c r="E5" s="9" t="s">
        <v>6</v>
      </c>
    </row>
    <row r="6" spans="1:5" ht="30" x14ac:dyDescent="0.25">
      <c r="A6" s="9" t="s">
        <v>7</v>
      </c>
      <c r="B6" s="1" t="s">
        <v>8</v>
      </c>
      <c r="C6" s="2"/>
      <c r="D6" s="9">
        <v>0.75</v>
      </c>
      <c r="E6" s="9" t="s">
        <v>6</v>
      </c>
    </row>
    <row r="7" spans="1:5" ht="30" x14ac:dyDescent="0.25">
      <c r="A7" s="9" t="s">
        <v>9</v>
      </c>
      <c r="B7" s="1" t="s">
        <v>10</v>
      </c>
      <c r="C7" s="2"/>
      <c r="D7" s="9">
        <v>2</v>
      </c>
      <c r="E7" s="9">
        <v>1</v>
      </c>
    </row>
    <row r="8" spans="1:5" ht="30" x14ac:dyDescent="0.25">
      <c r="A8" s="8" t="s">
        <v>16</v>
      </c>
      <c r="B8" s="1" t="s">
        <v>82</v>
      </c>
      <c r="C8" s="1"/>
      <c r="D8" s="2"/>
      <c r="E8" s="9"/>
    </row>
    <row r="9" spans="1:5" x14ac:dyDescent="0.25">
      <c r="A9" s="9" t="s">
        <v>83</v>
      </c>
      <c r="B9" s="2" t="s">
        <v>84</v>
      </c>
      <c r="C9" s="2"/>
      <c r="D9" s="9">
        <v>2E-3</v>
      </c>
      <c r="E9" s="9">
        <v>0.01</v>
      </c>
    </row>
    <row r="10" spans="1:5" x14ac:dyDescent="0.25">
      <c r="A10" s="10"/>
      <c r="B10" s="11"/>
      <c r="C10" s="11"/>
      <c r="D10" s="10"/>
      <c r="E10" s="10"/>
    </row>
    <row r="11" spans="1:5" ht="30.75" customHeight="1" x14ac:dyDescent="0.25">
      <c r="A11" s="70" t="s">
        <v>11</v>
      </c>
      <c r="B11" s="70"/>
      <c r="C11" s="70"/>
      <c r="D11" s="70"/>
      <c r="E11" s="70"/>
    </row>
    <row r="12" spans="1:5" x14ac:dyDescent="0.25">
      <c r="A12" s="9" t="s">
        <v>4</v>
      </c>
      <c r="B12" s="2" t="s">
        <v>12</v>
      </c>
      <c r="C12" s="2"/>
      <c r="D12" s="9">
        <v>1.071</v>
      </c>
      <c r="E12" s="9">
        <v>1.0509999999999999</v>
      </c>
    </row>
    <row r="13" spans="1:5" x14ac:dyDescent="0.25">
      <c r="A13" s="9" t="s">
        <v>7</v>
      </c>
      <c r="B13" s="2" t="s">
        <v>13</v>
      </c>
      <c r="C13" s="9" t="s">
        <v>14</v>
      </c>
      <c r="D13" s="13">
        <v>481.6</v>
      </c>
      <c r="E13" s="13">
        <v>481.6</v>
      </c>
    </row>
    <row r="14" spans="1:5" x14ac:dyDescent="0.25">
      <c r="A14" s="9" t="s">
        <v>9</v>
      </c>
      <c r="B14" s="2" t="s">
        <v>15</v>
      </c>
      <c r="C14" s="2"/>
      <c r="D14" s="13">
        <v>0</v>
      </c>
      <c r="E14" s="13">
        <v>0</v>
      </c>
    </row>
    <row r="15" spans="1:5" x14ac:dyDescent="0.25">
      <c r="A15" s="9" t="s">
        <v>16</v>
      </c>
      <c r="B15" s="2" t="s">
        <v>17</v>
      </c>
      <c r="C15" s="2"/>
      <c r="D15" s="14">
        <v>1.06</v>
      </c>
      <c r="E15" s="9"/>
    </row>
    <row r="16" spans="1:5" ht="30" x14ac:dyDescent="0.25">
      <c r="A16" s="8" t="s">
        <v>83</v>
      </c>
      <c r="B16" s="1" t="s">
        <v>85</v>
      </c>
      <c r="C16" s="1"/>
      <c r="D16" s="12"/>
      <c r="E16" s="12"/>
    </row>
    <row r="17" spans="1:5" x14ac:dyDescent="0.25">
      <c r="A17" s="8" t="s">
        <v>86</v>
      </c>
      <c r="B17" s="1" t="s">
        <v>87</v>
      </c>
      <c r="C17" s="1"/>
      <c r="D17" s="13"/>
      <c r="E17" s="13"/>
    </row>
    <row r="18" spans="1:5" x14ac:dyDescent="0.25">
      <c r="A18" s="15"/>
      <c r="B18" s="16"/>
      <c r="C18" s="16"/>
      <c r="D18" s="17"/>
      <c r="E18" s="17"/>
    </row>
    <row r="19" spans="1:5" x14ac:dyDescent="0.25">
      <c r="A19" s="72" t="s">
        <v>76</v>
      </c>
      <c r="B19" s="72"/>
      <c r="C19" s="72"/>
      <c r="D19" s="72"/>
      <c r="E19" s="72"/>
    </row>
    <row r="20" spans="1:5" ht="45" x14ac:dyDescent="0.25">
      <c r="A20" s="8" t="s">
        <v>0</v>
      </c>
      <c r="B20" s="8" t="s">
        <v>1</v>
      </c>
      <c r="C20" s="8" t="s">
        <v>2</v>
      </c>
      <c r="D20" s="8" t="s">
        <v>81</v>
      </c>
      <c r="E20" s="8" t="s">
        <v>77</v>
      </c>
    </row>
    <row r="21" spans="1:5" x14ac:dyDescent="0.25">
      <c r="A21" s="9" t="s">
        <v>18</v>
      </c>
      <c r="B21" s="2" t="s">
        <v>19</v>
      </c>
      <c r="C21" s="2" t="s">
        <v>20</v>
      </c>
      <c r="D21" s="9">
        <v>285.49</v>
      </c>
      <c r="E21" s="9">
        <v>269.33</v>
      </c>
    </row>
    <row r="22" spans="1:5" x14ac:dyDescent="0.25">
      <c r="A22" s="9" t="s">
        <v>21</v>
      </c>
      <c r="B22" s="2" t="s">
        <v>22</v>
      </c>
      <c r="C22" s="2" t="s">
        <v>20</v>
      </c>
      <c r="D22" s="18">
        <v>1131.29</v>
      </c>
      <c r="E22" s="18">
        <v>1067.25</v>
      </c>
    </row>
    <row r="23" spans="1:5" x14ac:dyDescent="0.25">
      <c r="A23" s="9" t="s">
        <v>23</v>
      </c>
      <c r="B23" s="2" t="s">
        <v>24</v>
      </c>
      <c r="C23" s="2" t="s">
        <v>20</v>
      </c>
      <c r="D23" s="13">
        <v>164.59</v>
      </c>
      <c r="E23" s="13">
        <v>155.27000000000001</v>
      </c>
    </row>
    <row r="24" spans="1:5" ht="30" customHeight="1" x14ac:dyDescent="0.25">
      <c r="A24" s="9" t="s">
        <v>25</v>
      </c>
      <c r="B24" s="1" t="s">
        <v>26</v>
      </c>
      <c r="C24" s="2" t="s">
        <v>20</v>
      </c>
      <c r="D24" s="13">
        <v>0</v>
      </c>
      <c r="E24" s="13">
        <v>0</v>
      </c>
    </row>
    <row r="25" spans="1:5" ht="30" customHeight="1" x14ac:dyDescent="0.25">
      <c r="A25" s="9" t="s">
        <v>27</v>
      </c>
      <c r="B25" s="1" t="s">
        <v>28</v>
      </c>
      <c r="C25" s="2" t="s">
        <v>20</v>
      </c>
      <c r="D25" s="13">
        <v>0</v>
      </c>
      <c r="E25" s="13">
        <v>0</v>
      </c>
    </row>
    <row r="26" spans="1:5" x14ac:dyDescent="0.25">
      <c r="A26" s="9" t="s">
        <v>29</v>
      </c>
      <c r="B26" s="2" t="s">
        <v>30</v>
      </c>
      <c r="C26" s="2" t="s">
        <v>20</v>
      </c>
      <c r="D26" s="13">
        <v>0</v>
      </c>
      <c r="E26" s="13">
        <v>0</v>
      </c>
    </row>
    <row r="27" spans="1:5" x14ac:dyDescent="0.25">
      <c r="A27" s="9" t="s">
        <v>31</v>
      </c>
      <c r="B27" s="2" t="s">
        <v>32</v>
      </c>
      <c r="C27" s="2" t="s">
        <v>20</v>
      </c>
      <c r="D27" s="13">
        <v>0</v>
      </c>
      <c r="E27" s="13">
        <v>0</v>
      </c>
    </row>
    <row r="28" spans="1:5" x14ac:dyDescent="0.25">
      <c r="A28" s="9" t="s">
        <v>33</v>
      </c>
      <c r="B28" s="2" t="s">
        <v>34</v>
      </c>
      <c r="C28" s="2" t="s">
        <v>20</v>
      </c>
      <c r="D28" s="13">
        <v>0</v>
      </c>
      <c r="E28" s="13">
        <v>0</v>
      </c>
    </row>
    <row r="29" spans="1:5" x14ac:dyDescent="0.25">
      <c r="A29" s="2"/>
      <c r="B29" s="2" t="s">
        <v>35</v>
      </c>
      <c r="C29" s="2" t="s">
        <v>20</v>
      </c>
      <c r="D29" s="18">
        <v>1581.37</v>
      </c>
      <c r="E29" s="18">
        <v>1491.85</v>
      </c>
    </row>
    <row r="30" spans="1:5" x14ac:dyDescent="0.25">
      <c r="A30" s="11"/>
      <c r="B30" s="11"/>
      <c r="C30" s="11"/>
      <c r="D30" s="20"/>
      <c r="E30" s="20"/>
    </row>
    <row r="31" spans="1:5" x14ac:dyDescent="0.25">
      <c r="A31" s="72" t="s">
        <v>74</v>
      </c>
      <c r="B31" s="72"/>
      <c r="C31" s="72"/>
      <c r="D31" s="72"/>
      <c r="E31" s="72"/>
    </row>
    <row r="32" spans="1:5" ht="45" x14ac:dyDescent="0.25">
      <c r="A32" s="8" t="s">
        <v>0</v>
      </c>
      <c r="B32" s="8" t="s">
        <v>1</v>
      </c>
      <c r="C32" s="8" t="s">
        <v>2</v>
      </c>
      <c r="D32" s="8" t="s">
        <v>81</v>
      </c>
      <c r="E32" s="8" t="s">
        <v>77</v>
      </c>
    </row>
    <row r="33" spans="1:5" x14ac:dyDescent="0.25">
      <c r="A33" s="9" t="s">
        <v>36</v>
      </c>
      <c r="B33" s="2" t="s">
        <v>37</v>
      </c>
      <c r="C33" s="9" t="s">
        <v>20</v>
      </c>
      <c r="D33" s="13">
        <v>199.39</v>
      </c>
      <c r="E33" s="13">
        <v>246.34</v>
      </c>
    </row>
    <row r="34" spans="1:5" x14ac:dyDescent="0.25">
      <c r="A34" s="9" t="s">
        <v>38</v>
      </c>
      <c r="B34" s="1" t="s">
        <v>39</v>
      </c>
      <c r="C34" s="9" t="s">
        <v>20</v>
      </c>
      <c r="D34" s="13">
        <v>0</v>
      </c>
      <c r="E34" s="13">
        <v>0</v>
      </c>
    </row>
    <row r="35" spans="1:5" x14ac:dyDescent="0.25">
      <c r="A35" s="9" t="s">
        <v>40</v>
      </c>
      <c r="B35" s="2" t="s">
        <v>41</v>
      </c>
      <c r="C35" s="9" t="s">
        <v>20</v>
      </c>
      <c r="D35" s="13">
        <v>0</v>
      </c>
      <c r="E35" s="13">
        <v>0</v>
      </c>
    </row>
    <row r="36" spans="1:5" x14ac:dyDescent="0.25">
      <c r="A36" s="9" t="s">
        <v>42</v>
      </c>
      <c r="B36" s="2" t="s">
        <v>43</v>
      </c>
      <c r="C36" s="9" t="s">
        <v>20</v>
      </c>
      <c r="D36" s="13">
        <v>0</v>
      </c>
      <c r="E36" s="13">
        <v>0</v>
      </c>
    </row>
    <row r="37" spans="1:5" x14ac:dyDescent="0.25">
      <c r="A37" s="9" t="s">
        <v>44</v>
      </c>
      <c r="B37" s="2" t="s">
        <v>45</v>
      </c>
      <c r="C37" s="9" t="s">
        <v>20</v>
      </c>
      <c r="D37" s="13">
        <v>0</v>
      </c>
      <c r="E37" s="13">
        <v>0</v>
      </c>
    </row>
    <row r="38" spans="1:5" x14ac:dyDescent="0.25">
      <c r="A38" s="9" t="s">
        <v>46</v>
      </c>
      <c r="B38" s="2" t="s">
        <v>47</v>
      </c>
      <c r="C38" s="9" t="s">
        <v>20</v>
      </c>
      <c r="D38" s="13">
        <v>0</v>
      </c>
      <c r="E38" s="13">
        <v>0</v>
      </c>
    </row>
    <row r="39" spans="1:5" x14ac:dyDescent="0.25">
      <c r="A39" s="9" t="s">
        <v>48</v>
      </c>
      <c r="B39" s="2" t="s">
        <v>49</v>
      </c>
      <c r="C39" s="9" t="s">
        <v>20</v>
      </c>
      <c r="D39" s="13">
        <v>0</v>
      </c>
      <c r="E39" s="13">
        <v>0</v>
      </c>
    </row>
    <row r="40" spans="1:5" x14ac:dyDescent="0.25">
      <c r="A40" s="9" t="s">
        <v>50</v>
      </c>
      <c r="B40" s="2" t="s">
        <v>51</v>
      </c>
      <c r="C40" s="9" t="s">
        <v>20</v>
      </c>
      <c r="D40" s="13">
        <v>0</v>
      </c>
      <c r="E40" s="13">
        <v>0</v>
      </c>
    </row>
    <row r="41" spans="1:5" x14ac:dyDescent="0.25">
      <c r="A41" s="9" t="s">
        <v>52</v>
      </c>
      <c r="B41" s="2" t="s">
        <v>53</v>
      </c>
      <c r="C41" s="9" t="s">
        <v>20</v>
      </c>
      <c r="D41" s="13">
        <v>0</v>
      </c>
      <c r="E41" s="13">
        <v>0</v>
      </c>
    </row>
    <row r="42" spans="1:5" x14ac:dyDescent="0.25">
      <c r="A42" s="9" t="s">
        <v>54</v>
      </c>
      <c r="B42" s="2" t="s">
        <v>55</v>
      </c>
      <c r="C42" s="9" t="s">
        <v>20</v>
      </c>
      <c r="D42" s="13">
        <v>350.7</v>
      </c>
      <c r="E42" s="13">
        <v>378.88</v>
      </c>
    </row>
    <row r="43" spans="1:5" x14ac:dyDescent="0.25">
      <c r="A43" s="9" t="s">
        <v>56</v>
      </c>
      <c r="B43" s="2" t="s">
        <v>78</v>
      </c>
      <c r="C43" s="9" t="s">
        <v>20</v>
      </c>
      <c r="D43" s="18">
        <v>6066.58</v>
      </c>
      <c r="E43" s="18">
        <v>0</v>
      </c>
    </row>
    <row r="44" spans="1:5" x14ac:dyDescent="0.25">
      <c r="A44" s="9" t="s">
        <v>57</v>
      </c>
      <c r="B44" s="2" t="s">
        <v>58</v>
      </c>
      <c r="C44" s="9" t="s">
        <v>20</v>
      </c>
      <c r="D44" s="13">
        <v>0</v>
      </c>
      <c r="E44" s="13">
        <v>0</v>
      </c>
    </row>
    <row r="45" spans="1:5" x14ac:dyDescent="0.25">
      <c r="A45" s="2"/>
      <c r="B45" s="2" t="s">
        <v>59</v>
      </c>
      <c r="C45" s="9" t="s">
        <v>20</v>
      </c>
      <c r="D45" s="18">
        <v>6616.67</v>
      </c>
      <c r="E45" s="18">
        <v>625.22</v>
      </c>
    </row>
    <row r="46" spans="1:5" x14ac:dyDescent="0.25">
      <c r="A46" s="9" t="s">
        <v>9</v>
      </c>
      <c r="B46" s="2" t="s">
        <v>88</v>
      </c>
      <c r="C46" s="9" t="s">
        <v>20</v>
      </c>
      <c r="D46" s="18">
        <v>8198.0400000000009</v>
      </c>
      <c r="E46" s="18">
        <v>2117.0700000000002</v>
      </c>
    </row>
    <row r="47" spans="1:5" x14ac:dyDescent="0.25">
      <c r="A47" s="3"/>
      <c r="B47" s="3"/>
      <c r="C47" s="3"/>
      <c r="D47" s="4"/>
      <c r="E47" s="4"/>
    </row>
    <row r="48" spans="1:5" x14ac:dyDescent="0.25">
      <c r="A48" s="6"/>
      <c r="B48" s="2" t="s">
        <v>60</v>
      </c>
      <c r="C48" s="9" t="s">
        <v>61</v>
      </c>
      <c r="D48" s="14">
        <v>19.062999999999999</v>
      </c>
      <c r="E48" s="14">
        <v>18.872</v>
      </c>
    </row>
    <row r="49" spans="1:5" x14ac:dyDescent="0.25">
      <c r="A49" s="6"/>
      <c r="B49" s="2" t="s">
        <v>62</v>
      </c>
      <c r="C49" s="9" t="s">
        <v>63</v>
      </c>
      <c r="D49" s="14">
        <v>2.843</v>
      </c>
      <c r="E49" s="13">
        <v>3.81</v>
      </c>
    </row>
    <row r="50" spans="1:5" x14ac:dyDescent="0.25">
      <c r="A50" s="6"/>
      <c r="B50" s="2" t="s">
        <v>64</v>
      </c>
      <c r="C50" s="9" t="s">
        <v>61</v>
      </c>
      <c r="D50" s="14">
        <v>0.92700000000000005</v>
      </c>
      <c r="E50" s="14">
        <v>1.0249999999999999</v>
      </c>
    </row>
    <row r="51" spans="1:5" ht="14.25" customHeight="1" x14ac:dyDescent="0.25">
      <c r="A51" s="6"/>
      <c r="B51" s="2" t="s">
        <v>65</v>
      </c>
      <c r="C51" s="9" t="s">
        <v>66</v>
      </c>
      <c r="D51" s="18">
        <f>D53/D50</f>
        <v>1355.2211434735705</v>
      </c>
      <c r="E51" s="18">
        <v>1298.56</v>
      </c>
    </row>
    <row r="52" spans="1:5" x14ac:dyDescent="0.25">
      <c r="A52" s="6"/>
      <c r="B52" s="2"/>
      <c r="C52" s="9"/>
      <c r="D52" s="19"/>
      <c r="E52" s="19"/>
    </row>
    <row r="53" spans="1:5" x14ac:dyDescent="0.25">
      <c r="A53" s="6"/>
      <c r="B53" s="2" t="s">
        <v>67</v>
      </c>
      <c r="C53" s="9" t="s">
        <v>20</v>
      </c>
      <c r="D53" s="18">
        <v>1256.29</v>
      </c>
      <c r="E53" s="18">
        <v>1331.02</v>
      </c>
    </row>
    <row r="54" spans="1:5" x14ac:dyDescent="0.25">
      <c r="A54" s="6"/>
      <c r="B54" s="2"/>
      <c r="C54" s="9"/>
      <c r="D54" s="19"/>
      <c r="E54" s="19"/>
    </row>
    <row r="55" spans="1:5" ht="17.25" customHeight="1" x14ac:dyDescent="0.25">
      <c r="A55" s="6"/>
      <c r="B55" s="2" t="s">
        <v>68</v>
      </c>
      <c r="C55" s="9" t="s">
        <v>20</v>
      </c>
      <c r="D55" s="18">
        <v>9454.33</v>
      </c>
      <c r="E55" s="18">
        <v>3448.09</v>
      </c>
    </row>
    <row r="57" spans="1:5" x14ac:dyDescent="0.25">
      <c r="B57" s="68" t="s">
        <v>69</v>
      </c>
      <c r="C57" s="68"/>
      <c r="D57" s="68"/>
      <c r="E57" s="68"/>
    </row>
    <row r="58" spans="1:5" x14ac:dyDescent="0.25">
      <c r="D58" s="7" t="s">
        <v>89</v>
      </c>
    </row>
    <row r="59" spans="1:5" ht="30" x14ac:dyDescent="0.25">
      <c r="B59" s="21" t="s">
        <v>70</v>
      </c>
      <c r="C59" s="8" t="s">
        <v>71</v>
      </c>
      <c r="D59" s="22" t="s">
        <v>90</v>
      </c>
      <c r="E59" s="18">
        <v>46305.120000000003</v>
      </c>
    </row>
    <row r="60" spans="1:5" ht="30" x14ac:dyDescent="0.25">
      <c r="B60" s="21" t="s">
        <v>72</v>
      </c>
      <c r="C60" s="9" t="s">
        <v>66</v>
      </c>
      <c r="D60" s="13" t="s">
        <v>79</v>
      </c>
      <c r="E60" s="13">
        <v>70.53</v>
      </c>
    </row>
    <row r="61" spans="1:5" x14ac:dyDescent="0.25">
      <c r="B61" s="21" t="s">
        <v>73</v>
      </c>
      <c r="C61" s="5" t="s">
        <v>66</v>
      </c>
      <c r="D61" s="13" t="s">
        <v>80</v>
      </c>
      <c r="E61" s="13">
        <v>182.71</v>
      </c>
    </row>
  </sheetData>
  <mergeCells count="6">
    <mergeCell ref="B57:E57"/>
    <mergeCell ref="A4:E4"/>
    <mergeCell ref="A11:E11"/>
    <mergeCell ref="A1:E1"/>
    <mergeCell ref="A19:E19"/>
    <mergeCell ref="A31:E31"/>
  </mergeCells>
  <pageMargins left="0.7" right="0.7" top="0.75" bottom="0.75" header="0.3" footer="0.3"/>
  <pageSetup paperSize="9" scale="7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"/>
    </sheetView>
  </sheetViews>
  <sheetFormatPr defaultRowHeight="18.75" x14ac:dyDescent="0.3"/>
  <cols>
    <col min="1" max="1" width="8.140625" style="23" bestFit="1" customWidth="1"/>
    <col min="2" max="2" width="40.7109375" style="23" bestFit="1" customWidth="1"/>
    <col min="3" max="3" width="52" style="23" bestFit="1" customWidth="1"/>
    <col min="4" max="4" width="63.85546875" style="23" bestFit="1" customWidth="1"/>
    <col min="5" max="5" width="28.140625" style="23" bestFit="1" customWidth="1"/>
    <col min="6" max="6" width="12" style="23" bestFit="1" customWidth="1"/>
    <col min="7" max="16384" width="9.140625" style="23"/>
  </cols>
  <sheetData>
    <row r="1" spans="1:6" ht="37.5" customHeight="1" x14ac:dyDescent="0.3">
      <c r="A1" s="73" t="s">
        <v>103</v>
      </c>
      <c r="B1" s="73"/>
      <c r="C1" s="73"/>
      <c r="D1" s="73"/>
      <c r="E1" s="73"/>
      <c r="F1" s="73"/>
    </row>
    <row r="3" spans="1:6" ht="37.5" customHeight="1" x14ac:dyDescent="0.3">
      <c r="A3" s="74" t="s">
        <v>98</v>
      </c>
      <c r="B3" s="74"/>
      <c r="C3" s="74"/>
      <c r="D3" s="74"/>
      <c r="E3" s="74"/>
      <c r="F3" s="74"/>
    </row>
    <row r="5" spans="1:6" x14ac:dyDescent="0.3">
      <c r="A5" s="76" t="s">
        <v>99</v>
      </c>
      <c r="B5" s="77" t="s">
        <v>91</v>
      </c>
      <c r="C5" s="75" t="s">
        <v>92</v>
      </c>
      <c r="D5" s="75"/>
      <c r="E5" s="76" t="s">
        <v>73</v>
      </c>
      <c r="F5" s="77" t="s">
        <v>97</v>
      </c>
    </row>
    <row r="6" spans="1:6" x14ac:dyDescent="0.3">
      <c r="A6" s="76"/>
      <c r="B6" s="77"/>
      <c r="C6" s="25" t="s">
        <v>93</v>
      </c>
      <c r="D6" s="25" t="s">
        <v>95</v>
      </c>
      <c r="E6" s="76"/>
      <c r="F6" s="77"/>
    </row>
    <row r="7" spans="1:6" x14ac:dyDescent="0.3">
      <c r="A7" s="76"/>
      <c r="B7" s="77"/>
      <c r="C7" s="25" t="s">
        <v>94</v>
      </c>
      <c r="D7" s="25" t="s">
        <v>96</v>
      </c>
      <c r="E7" s="25" t="s">
        <v>96</v>
      </c>
      <c r="F7" s="77"/>
    </row>
    <row r="8" spans="1:6" x14ac:dyDescent="0.3">
      <c r="A8" s="25">
        <v>1</v>
      </c>
      <c r="B8" s="26" t="s">
        <v>100</v>
      </c>
      <c r="C8" s="27">
        <v>27376.28</v>
      </c>
      <c r="D8" s="25">
        <v>122.72</v>
      </c>
      <c r="E8" s="25">
        <v>171.09</v>
      </c>
      <c r="F8" s="26" t="s">
        <v>102</v>
      </c>
    </row>
    <row r="9" spans="1:6" x14ac:dyDescent="0.3">
      <c r="A9" s="25">
        <v>2</v>
      </c>
      <c r="B9" s="26" t="s">
        <v>101</v>
      </c>
      <c r="C9" s="27">
        <v>34403.949999999997</v>
      </c>
      <c r="D9" s="25">
        <v>68.760000000000005</v>
      </c>
      <c r="E9" s="25">
        <v>131.13999999999999</v>
      </c>
      <c r="F9" s="26" t="s">
        <v>102</v>
      </c>
    </row>
    <row r="10" spans="1:6" x14ac:dyDescent="0.3">
      <c r="A10" s="24"/>
    </row>
  </sheetData>
  <mergeCells count="7">
    <mergeCell ref="A1:F1"/>
    <mergeCell ref="A3:F3"/>
    <mergeCell ref="C5:D5"/>
    <mergeCell ref="A5:A7"/>
    <mergeCell ref="B5:B7"/>
    <mergeCell ref="E5:E6"/>
    <mergeCell ref="F5:F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RowHeight="18.75" x14ac:dyDescent="0.3"/>
  <cols>
    <col min="1" max="1" width="8.140625" style="23" bestFit="1" customWidth="1"/>
    <col min="2" max="2" width="85.140625" style="23" bestFit="1" customWidth="1"/>
    <col min="3" max="3" width="9.140625" style="23" bestFit="1" customWidth="1"/>
    <col min="4" max="4" width="4.85546875" style="23" bestFit="1" customWidth="1"/>
    <col min="5" max="5" width="6.5703125" style="23" bestFit="1" customWidth="1"/>
    <col min="6" max="6" width="9.140625" style="23" bestFit="1" customWidth="1"/>
    <col min="7" max="7" width="7.7109375" style="23" bestFit="1" customWidth="1"/>
    <col min="8" max="16384" width="9.140625" style="23"/>
  </cols>
  <sheetData>
    <row r="1" spans="1:7" x14ac:dyDescent="0.3">
      <c r="A1" s="78" t="s">
        <v>139</v>
      </c>
      <c r="B1" s="78"/>
      <c r="C1" s="78"/>
      <c r="D1" s="78"/>
      <c r="E1" s="78"/>
      <c r="F1" s="78"/>
      <c r="G1" s="78"/>
    </row>
    <row r="2" spans="1:7" ht="19.5" thickBot="1" x14ac:dyDescent="0.35"/>
    <row r="3" spans="1:7" x14ac:dyDescent="0.3">
      <c r="A3" s="79" t="s">
        <v>99</v>
      </c>
      <c r="B3" s="81" t="s">
        <v>104</v>
      </c>
      <c r="C3" s="83" t="s">
        <v>61</v>
      </c>
      <c r="D3" s="84"/>
      <c r="E3" s="84"/>
      <c r="F3" s="84"/>
      <c r="G3" s="85"/>
    </row>
    <row r="4" spans="1:7" x14ac:dyDescent="0.3">
      <c r="A4" s="80"/>
      <c r="B4" s="82"/>
      <c r="C4" s="28" t="s">
        <v>105</v>
      </c>
      <c r="D4" s="29" t="s">
        <v>106</v>
      </c>
      <c r="E4" s="29" t="s">
        <v>107</v>
      </c>
      <c r="F4" s="29" t="s">
        <v>108</v>
      </c>
      <c r="G4" s="30" t="s">
        <v>109</v>
      </c>
    </row>
    <row r="5" spans="1:7" x14ac:dyDescent="0.3">
      <c r="A5" s="31" t="s">
        <v>110</v>
      </c>
      <c r="B5" s="32" t="s">
        <v>111</v>
      </c>
      <c r="C5" s="44">
        <v>30.446176999999999</v>
      </c>
      <c r="D5" s="45"/>
      <c r="E5" s="45"/>
      <c r="F5" s="46">
        <f>C5</f>
        <v>30.446176999999999</v>
      </c>
      <c r="G5" s="47">
        <f>G17</f>
        <v>9.0499999999999999E-4</v>
      </c>
    </row>
    <row r="6" spans="1:7" x14ac:dyDescent="0.3">
      <c r="A6" s="36" t="s">
        <v>112</v>
      </c>
      <c r="B6" s="37" t="s">
        <v>113</v>
      </c>
      <c r="C6" s="33">
        <f>C5</f>
        <v>30.446176999999999</v>
      </c>
      <c r="D6" s="38"/>
      <c r="E6" s="38"/>
      <c r="F6" s="38">
        <f>F5</f>
        <v>30.446176999999999</v>
      </c>
      <c r="G6" s="35">
        <f>G5</f>
        <v>9.0499999999999999E-4</v>
      </c>
    </row>
    <row r="7" spans="1:7" x14ac:dyDescent="0.3">
      <c r="A7" s="36"/>
      <c r="B7" s="37" t="s">
        <v>114</v>
      </c>
      <c r="C7" s="28"/>
      <c r="D7" s="29"/>
      <c r="E7" s="29"/>
      <c r="F7" s="29"/>
      <c r="G7" s="30"/>
    </row>
    <row r="8" spans="1:7" x14ac:dyDescent="0.3">
      <c r="A8" s="36"/>
      <c r="B8" s="37" t="s">
        <v>115</v>
      </c>
      <c r="C8" s="39">
        <f>C6</f>
        <v>30.446176999999999</v>
      </c>
      <c r="D8" s="38"/>
      <c r="E8" s="29"/>
      <c r="F8" s="38">
        <f>F6</f>
        <v>30.446176999999999</v>
      </c>
      <c r="G8" s="30"/>
    </row>
    <row r="9" spans="1:7" x14ac:dyDescent="0.3">
      <c r="A9" s="36"/>
      <c r="B9" s="37" t="s">
        <v>116</v>
      </c>
      <c r="C9" s="39"/>
      <c r="D9" s="29"/>
      <c r="E9" s="38"/>
      <c r="F9" s="38"/>
      <c r="G9" s="30"/>
    </row>
    <row r="10" spans="1:7" x14ac:dyDescent="0.3">
      <c r="A10" s="36"/>
      <c r="B10" s="37" t="s">
        <v>117</v>
      </c>
      <c r="C10" s="39"/>
      <c r="D10" s="29"/>
      <c r="E10" s="29"/>
      <c r="F10" s="38"/>
      <c r="G10" s="35">
        <f>G6</f>
        <v>9.0499999999999999E-4</v>
      </c>
    </row>
    <row r="11" spans="1:7" x14ac:dyDescent="0.3">
      <c r="A11" s="36" t="s">
        <v>118</v>
      </c>
      <c r="B11" s="37" t="s">
        <v>119</v>
      </c>
      <c r="C11" s="39"/>
      <c r="D11" s="29"/>
      <c r="E11" s="29"/>
      <c r="F11" s="38"/>
      <c r="G11" s="30"/>
    </row>
    <row r="12" spans="1:7" x14ac:dyDescent="0.3">
      <c r="A12" s="36" t="s">
        <v>120</v>
      </c>
      <c r="B12" s="37" t="s">
        <v>121</v>
      </c>
      <c r="C12" s="28"/>
      <c r="D12" s="29"/>
      <c r="E12" s="29"/>
      <c r="F12" s="29"/>
      <c r="G12" s="30"/>
    </row>
    <row r="13" spans="1:7" x14ac:dyDescent="0.3">
      <c r="A13" s="36" t="s">
        <v>122</v>
      </c>
      <c r="B13" s="37" t="s">
        <v>123</v>
      </c>
      <c r="C13" s="39">
        <f>SUM(D13:G13)</f>
        <v>30.446176999999999</v>
      </c>
      <c r="D13" s="38"/>
      <c r="E13" s="38"/>
      <c r="F13" s="38">
        <f>F8</f>
        <v>30.446176999999999</v>
      </c>
      <c r="G13" s="35"/>
    </row>
    <row r="14" spans="1:7" x14ac:dyDescent="0.3">
      <c r="A14" s="36" t="s">
        <v>124</v>
      </c>
      <c r="B14" s="40" t="s">
        <v>125</v>
      </c>
      <c r="C14" s="48">
        <f>SUM(D14:G14)</f>
        <v>1.096703</v>
      </c>
      <c r="D14" s="49"/>
      <c r="E14" s="50"/>
      <c r="F14" s="50">
        <v>1.096703</v>
      </c>
      <c r="G14" s="35"/>
    </row>
    <row r="15" spans="1:7" x14ac:dyDescent="0.3">
      <c r="A15" s="36"/>
      <c r="B15" s="40" t="s">
        <v>126</v>
      </c>
      <c r="C15" s="57">
        <f>C14/C5*100</f>
        <v>3.6021041328111578</v>
      </c>
      <c r="D15" s="58"/>
      <c r="E15" s="58"/>
      <c r="F15" s="58">
        <f>F14/F5*100</f>
        <v>3.6021041328111578</v>
      </c>
      <c r="G15" s="41"/>
    </row>
    <row r="16" spans="1:7" x14ac:dyDescent="0.3">
      <c r="A16" s="36" t="s">
        <v>127</v>
      </c>
      <c r="B16" s="37" t="s">
        <v>128</v>
      </c>
      <c r="C16" s="39">
        <f>SUM(D16:G16)</f>
        <v>8.0389919999999986</v>
      </c>
      <c r="D16" s="29"/>
      <c r="E16" s="29"/>
      <c r="F16" s="38">
        <f>F17-F18-F22-G18</f>
        <v>8.0389919999999986</v>
      </c>
      <c r="G16" s="35"/>
    </row>
    <row r="17" spans="1:7" x14ac:dyDescent="0.3">
      <c r="A17" s="36" t="s">
        <v>129</v>
      </c>
      <c r="B17" s="40" t="s">
        <v>130</v>
      </c>
      <c r="C17" s="48">
        <f>C16+C18+C22</f>
        <v>29.349474000000001</v>
      </c>
      <c r="D17" s="45"/>
      <c r="E17" s="49"/>
      <c r="F17" s="50">
        <f>F5-F14</f>
        <v>29.349473999999997</v>
      </c>
      <c r="G17" s="51">
        <f>G18</f>
        <v>9.0499999999999999E-4</v>
      </c>
    </row>
    <row r="18" spans="1:7" x14ac:dyDescent="0.3">
      <c r="A18" s="36" t="s">
        <v>131</v>
      </c>
      <c r="B18" s="40" t="s">
        <v>132</v>
      </c>
      <c r="C18" s="48">
        <f>SUM(D18:G18)</f>
        <v>10.269878</v>
      </c>
      <c r="D18" s="52"/>
      <c r="E18" s="52"/>
      <c r="F18" s="50">
        <v>10.268973000000001</v>
      </c>
      <c r="G18" s="51">
        <v>9.0499999999999999E-4</v>
      </c>
    </row>
    <row r="19" spans="1:7" x14ac:dyDescent="0.3">
      <c r="A19" s="36"/>
      <c r="B19" s="37" t="s">
        <v>133</v>
      </c>
      <c r="C19" s="28"/>
      <c r="D19" s="29"/>
      <c r="E19" s="29"/>
      <c r="F19" s="29"/>
      <c r="G19" s="30"/>
    </row>
    <row r="20" spans="1:7" x14ac:dyDescent="0.3">
      <c r="A20" s="36"/>
      <c r="B20" s="37" t="s">
        <v>134</v>
      </c>
      <c r="C20" s="28"/>
      <c r="D20" s="29"/>
      <c r="E20" s="29"/>
      <c r="F20" s="29"/>
      <c r="G20" s="30"/>
    </row>
    <row r="21" spans="1:7" x14ac:dyDescent="0.3">
      <c r="A21" s="36" t="s">
        <v>135</v>
      </c>
      <c r="B21" s="37" t="s">
        <v>136</v>
      </c>
      <c r="C21" s="28"/>
      <c r="D21" s="29"/>
      <c r="E21" s="29"/>
      <c r="F21" s="29"/>
      <c r="G21" s="30"/>
    </row>
    <row r="22" spans="1:7" ht="19.5" thickBot="1" x14ac:dyDescent="0.35">
      <c r="A22" s="42" t="s">
        <v>137</v>
      </c>
      <c r="B22" s="53" t="s">
        <v>138</v>
      </c>
      <c r="C22" s="54">
        <f>SUM(D22:G22)</f>
        <v>11.040604</v>
      </c>
      <c r="D22" s="55"/>
      <c r="E22" s="55"/>
      <c r="F22" s="56">
        <v>11.040604</v>
      </c>
      <c r="G22" s="43"/>
    </row>
  </sheetData>
  <mergeCells count="4">
    <mergeCell ref="A1:G1"/>
    <mergeCell ref="A3:A4"/>
    <mergeCell ref="B3:B4"/>
    <mergeCell ref="C3:G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defaultRowHeight="18.75" x14ac:dyDescent="0.3"/>
  <cols>
    <col min="1" max="1" width="8.140625" style="23" bestFit="1" customWidth="1"/>
    <col min="2" max="2" width="78.28515625" style="23" bestFit="1" customWidth="1"/>
    <col min="3" max="3" width="8" style="23" bestFit="1" customWidth="1"/>
    <col min="4" max="4" width="4.85546875" style="23" bestFit="1" customWidth="1"/>
    <col min="5" max="5" width="6.5703125" style="23" bestFit="1" customWidth="1"/>
    <col min="6" max="6" width="7.42578125" style="23" bestFit="1" customWidth="1"/>
    <col min="7" max="7" width="7.7109375" style="23" bestFit="1" customWidth="1"/>
    <col min="8" max="16384" width="9.140625" style="23"/>
  </cols>
  <sheetData>
    <row r="1" spans="1:7" x14ac:dyDescent="0.3">
      <c r="A1" s="78" t="s">
        <v>140</v>
      </c>
      <c r="B1" s="78"/>
      <c r="C1" s="78"/>
      <c r="D1" s="78"/>
      <c r="E1" s="78"/>
      <c r="F1" s="78"/>
      <c r="G1" s="78"/>
    </row>
    <row r="2" spans="1:7" ht="19.5" thickBot="1" x14ac:dyDescent="0.35"/>
    <row r="3" spans="1:7" x14ac:dyDescent="0.3">
      <c r="A3" s="79" t="s">
        <v>99</v>
      </c>
      <c r="B3" s="81" t="s">
        <v>104</v>
      </c>
      <c r="C3" s="86" t="s">
        <v>63</v>
      </c>
      <c r="D3" s="87"/>
      <c r="E3" s="87"/>
      <c r="F3" s="87"/>
      <c r="G3" s="88"/>
    </row>
    <row r="4" spans="1:7" x14ac:dyDescent="0.3">
      <c r="A4" s="80"/>
      <c r="B4" s="82"/>
      <c r="C4" s="59" t="s">
        <v>105</v>
      </c>
      <c r="D4" s="60" t="s">
        <v>106</v>
      </c>
      <c r="E4" s="60" t="s">
        <v>107</v>
      </c>
      <c r="F4" s="60" t="s">
        <v>108</v>
      </c>
      <c r="G4" s="61" t="s">
        <v>109</v>
      </c>
    </row>
    <row r="5" spans="1:7" x14ac:dyDescent="0.3">
      <c r="A5" s="31" t="s">
        <v>110</v>
      </c>
      <c r="B5" s="62" t="s">
        <v>141</v>
      </c>
      <c r="C5" s="44">
        <v>5.7969999999999997</v>
      </c>
      <c r="D5" s="46"/>
      <c r="E5" s="50"/>
      <c r="F5" s="50">
        <f>C5</f>
        <v>5.7969999999999997</v>
      </c>
      <c r="G5" s="65">
        <f>G13</f>
        <v>1E-3</v>
      </c>
    </row>
    <row r="6" spans="1:7" x14ac:dyDescent="0.3">
      <c r="A6" s="36" t="s">
        <v>112</v>
      </c>
      <c r="B6" s="37" t="s">
        <v>142</v>
      </c>
      <c r="C6" s="39">
        <f>C5</f>
        <v>5.7969999999999997</v>
      </c>
      <c r="D6" s="38"/>
      <c r="E6" s="38"/>
      <c r="F6" s="38">
        <f>F5</f>
        <v>5.7969999999999997</v>
      </c>
      <c r="G6" s="35">
        <f>G5</f>
        <v>1E-3</v>
      </c>
    </row>
    <row r="7" spans="1:7" x14ac:dyDescent="0.3">
      <c r="A7" s="36" t="s">
        <v>118</v>
      </c>
      <c r="B7" s="37" t="s">
        <v>143</v>
      </c>
      <c r="C7" s="39"/>
      <c r="D7" s="29"/>
      <c r="E7" s="29"/>
      <c r="F7" s="38"/>
      <c r="G7" s="30"/>
    </row>
    <row r="8" spans="1:7" x14ac:dyDescent="0.3">
      <c r="A8" s="36"/>
      <c r="B8" s="37" t="s">
        <v>144</v>
      </c>
      <c r="C8" s="28"/>
      <c r="D8" s="29"/>
      <c r="E8" s="29"/>
      <c r="F8" s="29"/>
      <c r="G8" s="30"/>
    </row>
    <row r="9" spans="1:7" x14ac:dyDescent="0.3">
      <c r="A9" s="36"/>
      <c r="B9" s="37" t="s">
        <v>145</v>
      </c>
      <c r="C9" s="39">
        <f>SUM(D9:G9)</f>
        <v>5.7969999999999997</v>
      </c>
      <c r="D9" s="38"/>
      <c r="E9" s="38"/>
      <c r="F9" s="38">
        <f>F6</f>
        <v>5.7969999999999997</v>
      </c>
      <c r="G9" s="30"/>
    </row>
    <row r="10" spans="1:7" x14ac:dyDescent="0.3">
      <c r="A10" s="36" t="s">
        <v>124</v>
      </c>
      <c r="B10" s="40" t="s">
        <v>146</v>
      </c>
      <c r="C10" s="48">
        <f>SUM(D10:G10)</f>
        <v>0.26898079999999996</v>
      </c>
      <c r="D10" s="46"/>
      <c r="E10" s="50"/>
      <c r="F10" s="50">
        <f>F5/100*F11</f>
        <v>0.26898079999999996</v>
      </c>
      <c r="G10" s="35"/>
    </row>
    <row r="11" spans="1:7" x14ac:dyDescent="0.3">
      <c r="A11" s="36"/>
      <c r="B11" s="40" t="s">
        <v>147</v>
      </c>
      <c r="C11" s="57">
        <f>C10/C5*100</f>
        <v>4.6399999999999997</v>
      </c>
      <c r="D11" s="66"/>
      <c r="E11" s="66"/>
      <c r="F11" s="66">
        <v>4.6399999999999997</v>
      </c>
      <c r="G11" s="41"/>
    </row>
    <row r="12" spans="1:7" x14ac:dyDescent="0.3">
      <c r="A12" s="36" t="s">
        <v>127</v>
      </c>
      <c r="B12" s="37" t="s">
        <v>148</v>
      </c>
      <c r="C12" s="39">
        <f>SUM(D12:G12)</f>
        <v>0.92469999999999997</v>
      </c>
      <c r="D12" s="29"/>
      <c r="E12" s="29"/>
      <c r="F12" s="34">
        <v>0.92469999999999997</v>
      </c>
      <c r="G12" s="63"/>
    </row>
    <row r="13" spans="1:7" x14ac:dyDescent="0.3">
      <c r="A13" s="36" t="s">
        <v>129</v>
      </c>
      <c r="B13" s="40" t="s">
        <v>149</v>
      </c>
      <c r="C13" s="48">
        <f>C12+C14+C16</f>
        <v>5.528019200000001</v>
      </c>
      <c r="D13" s="50"/>
      <c r="E13" s="50"/>
      <c r="F13" s="50">
        <f>F5-F10</f>
        <v>5.5280192000000001</v>
      </c>
      <c r="G13" s="67">
        <f>G14</f>
        <v>1E-3</v>
      </c>
    </row>
    <row r="14" spans="1:7" ht="56.25" x14ac:dyDescent="0.3">
      <c r="A14" s="36" t="s">
        <v>131</v>
      </c>
      <c r="B14" s="40" t="s">
        <v>150</v>
      </c>
      <c r="C14" s="48">
        <f>SUM(D14:G14)</f>
        <v>2.6353192000000005</v>
      </c>
      <c r="D14" s="52"/>
      <c r="E14" s="50"/>
      <c r="F14" s="50">
        <f>F13-F12-F16-G14</f>
        <v>2.6343192000000006</v>
      </c>
      <c r="G14" s="65">
        <v>1E-3</v>
      </c>
    </row>
    <row r="15" spans="1:7" x14ac:dyDescent="0.3">
      <c r="A15" s="36" t="s">
        <v>135</v>
      </c>
      <c r="B15" s="37" t="s">
        <v>151</v>
      </c>
      <c r="C15" s="28"/>
      <c r="D15" s="29"/>
      <c r="E15" s="29"/>
      <c r="F15" s="29"/>
      <c r="G15" s="30"/>
    </row>
    <row r="16" spans="1:7" ht="19.5" thickBot="1" x14ac:dyDescent="0.35">
      <c r="A16" s="42" t="s">
        <v>137</v>
      </c>
      <c r="B16" s="53" t="s">
        <v>152</v>
      </c>
      <c r="C16" s="54">
        <f>SUM(D16:G16)</f>
        <v>1.968</v>
      </c>
      <c r="D16" s="55"/>
      <c r="E16" s="55"/>
      <c r="F16" s="56">
        <v>1.968</v>
      </c>
      <c r="G16" s="64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sqref="A1:X1"/>
    </sheetView>
  </sheetViews>
  <sheetFormatPr defaultRowHeight="18.75" x14ac:dyDescent="0.3"/>
  <cols>
    <col min="1" max="16384" width="9.140625" style="23"/>
  </cols>
  <sheetData>
    <row r="1" spans="1:24" x14ac:dyDescent="0.3">
      <c r="A1" s="78" t="s">
        <v>153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3" spans="1:24" x14ac:dyDescent="0.3">
      <c r="A3" s="23" t="s">
        <v>154</v>
      </c>
    </row>
    <row r="5" spans="1:24" x14ac:dyDescent="0.3">
      <c r="A5" s="23" t="s">
        <v>163</v>
      </c>
    </row>
    <row r="6" spans="1:24" x14ac:dyDescent="0.3">
      <c r="A6" s="23" t="s">
        <v>164</v>
      </c>
    </row>
    <row r="8" spans="1:24" x14ac:dyDescent="0.3">
      <c r="A8" s="23" t="s">
        <v>165</v>
      </c>
    </row>
    <row r="9" spans="1:24" x14ac:dyDescent="0.3">
      <c r="A9" s="23" t="s">
        <v>156</v>
      </c>
    </row>
    <row r="10" spans="1:24" x14ac:dyDescent="0.3">
      <c r="A10" s="23" t="s">
        <v>157</v>
      </c>
    </row>
    <row r="12" spans="1:24" x14ac:dyDescent="0.3">
      <c r="A12" s="23" t="s">
        <v>155</v>
      </c>
    </row>
    <row r="13" spans="1:24" x14ac:dyDescent="0.3">
      <c r="A13" s="23" t="s">
        <v>158</v>
      </c>
    </row>
    <row r="14" spans="1:24" x14ac:dyDescent="0.3">
      <c r="A14" s="23" t="s">
        <v>159</v>
      </c>
    </row>
    <row r="15" spans="1:24" x14ac:dyDescent="0.3">
      <c r="A15" s="23" t="s">
        <v>160</v>
      </c>
    </row>
    <row r="16" spans="1:24" x14ac:dyDescent="0.3">
      <c r="A16" s="23" t="s">
        <v>161</v>
      </c>
    </row>
    <row r="17" spans="1:1" x14ac:dyDescent="0.3">
      <c r="A17" s="23" t="s">
        <v>162</v>
      </c>
    </row>
  </sheetData>
  <mergeCells count="1">
    <mergeCell ref="A1:X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sqref="A1:X1"/>
    </sheetView>
  </sheetViews>
  <sheetFormatPr defaultRowHeight="18.75" x14ac:dyDescent="0.3"/>
  <cols>
    <col min="1" max="16384" width="9.140625" style="23"/>
  </cols>
  <sheetData>
    <row r="1" spans="1:24" ht="37.5" customHeight="1" x14ac:dyDescent="0.3">
      <c r="A1" s="73" t="s">
        <v>169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3" spans="1:24" x14ac:dyDescent="0.3">
      <c r="A3" s="23" t="s">
        <v>167</v>
      </c>
    </row>
    <row r="4" spans="1:24" x14ac:dyDescent="0.3">
      <c r="A4" s="23" t="s">
        <v>168</v>
      </c>
    </row>
    <row r="6" spans="1:24" x14ac:dyDescent="0.3">
      <c r="A6" s="23" t="s">
        <v>166</v>
      </c>
    </row>
    <row r="7" spans="1:24" x14ac:dyDescent="0.3">
      <c r="A7" s="23" t="s">
        <v>170</v>
      </c>
    </row>
  </sheetData>
  <mergeCells count="1">
    <mergeCell ref="A1:X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sqref="A1:X1"/>
    </sheetView>
  </sheetViews>
  <sheetFormatPr defaultRowHeight="18.75" x14ac:dyDescent="0.3"/>
  <cols>
    <col min="1" max="16384" width="9.140625" style="23"/>
  </cols>
  <sheetData>
    <row r="1" spans="1:24" ht="37.5" customHeight="1" x14ac:dyDescent="0.3">
      <c r="A1" s="89" t="s">
        <v>171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3" spans="1:24" x14ac:dyDescent="0.3">
      <c r="A3" s="23" t="s">
        <v>172</v>
      </c>
    </row>
  </sheetData>
  <mergeCells count="1">
    <mergeCell ref="A1:X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>
      <selection sqref="A1:W1"/>
    </sheetView>
  </sheetViews>
  <sheetFormatPr defaultRowHeight="18.75" x14ac:dyDescent="0.3"/>
  <cols>
    <col min="1" max="16384" width="9.140625" style="23"/>
  </cols>
  <sheetData>
    <row r="1" spans="1:23" x14ac:dyDescent="0.3">
      <c r="A1" s="78" t="s">
        <v>173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3" spans="1:23" x14ac:dyDescent="0.3">
      <c r="A3" s="23" t="s">
        <v>174</v>
      </c>
    </row>
    <row r="4" spans="1:23" x14ac:dyDescent="0.3">
      <c r="A4" s="23" t="s">
        <v>175</v>
      </c>
    </row>
    <row r="5" spans="1:23" x14ac:dyDescent="0.3">
      <c r="A5" s="23" t="s">
        <v>176</v>
      </c>
    </row>
    <row r="6" spans="1:23" x14ac:dyDescent="0.3">
      <c r="A6" s="23" t="s">
        <v>177</v>
      </c>
    </row>
  </sheetData>
  <mergeCells count="1">
    <mergeCell ref="A1:W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раск 2013</vt:lpstr>
      <vt:lpstr>Информация о тарифах</vt:lpstr>
      <vt:lpstr>Баланс электроэнергии</vt:lpstr>
      <vt:lpstr>Баланс мощности</vt:lpstr>
      <vt:lpstr>Потери</vt:lpstr>
      <vt:lpstr>Зона деятельности</vt:lpstr>
      <vt:lpstr>Инвест.программа</vt:lpstr>
      <vt:lpstr>Способы приобретения товаров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2014-05-26T03:33:37Z</dcterms:modified>
</cp:coreProperties>
</file>