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970" windowHeight="9630"/>
  </bookViews>
  <sheets>
    <sheet name="2016" sheetId="9" r:id="rId1"/>
    <sheet name="Информация о тарифах" sheetId="3" r:id="rId2"/>
    <sheet name="Баланс электроэнергии" sheetId="4" r:id="rId3"/>
    <sheet name="Баланс мощности" sheetId="5" r:id="rId4"/>
    <sheet name="Потери" sheetId="6" r:id="rId5"/>
    <sheet name="Зона деятельности" sheetId="7" r:id="rId6"/>
    <sheet name="Инвест.программа" sheetId="8" r:id="rId7"/>
  </sheets>
  <externalReferences>
    <externalReference r:id="rId8"/>
    <externalReference r:id="rId9"/>
    <externalReference r:id="rId10"/>
    <externalReference r:id="rId11"/>
  </externalReferences>
  <definedNames>
    <definedName name="Nотп_вн">#REF!</definedName>
    <definedName name="Nотп_нн">#REF!</definedName>
    <definedName name="Nотп_нн_ВН">#REF!</definedName>
    <definedName name="Nотп_нн_смежн">#REF!</definedName>
    <definedName name="Nотп_нн_СН1">#REF!</definedName>
    <definedName name="Nотп_нн_СН2">#REF!</definedName>
    <definedName name="Nотп_сн1">#REF!</definedName>
    <definedName name="Nотп_сн1_ВН">#REF!</definedName>
    <definedName name="Nотп_сн1_смежн">#REF!</definedName>
    <definedName name="Nотп_сн2">#REF!</definedName>
    <definedName name="Nотп_сн2_ВН">#REF!</definedName>
    <definedName name="Nотп_сн2_смежн">#REF!</definedName>
    <definedName name="Nотп_сн2_СН1">#REF!</definedName>
    <definedName name="Nпо_вн">#REF!</definedName>
    <definedName name="Nпо_всего">#REF!</definedName>
    <definedName name="Nпо_нн">#REF!</definedName>
    <definedName name="Nпо_сн1">#REF!</definedName>
    <definedName name="Nпо_сн2">#REF!</definedName>
    <definedName name="Nпост_вн">#REF!</definedName>
    <definedName name="Nпост_всего">#REF!</definedName>
    <definedName name="Nпост_нн">#REF!</definedName>
    <definedName name="Nпост_сн1">#REF!</definedName>
    <definedName name="Nпост_сн2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[3]перекрестка!$H$15:$H$19,[3]перекрестка!$H$21:$H$25,[3]перекрестка!$J$14:$J$25,[3]перекрестка!$K$15:$K$19,[3]перекрестка!$K$21:$K$25</definedName>
    <definedName name="P1_SCOPE_SV_LD" hidden="1">#REF!,#REF!,#REF!,#REF!,#REF!,#REF!,#REF!</definedName>
    <definedName name="P1_SCOPE_SV_LD1" hidden="1">[3]свод!$E$70:$M$79,[3]свод!$E$81:$M$81,[3]свод!$E$83:$M$88,[3]свод!$E$90:$M$90,[3]свод!$E$92:$M$96,[3]свод!$E$98:$M$98,[3]свод!$E$101:$M$102</definedName>
    <definedName name="P1_SCOPE_SV_PRT" hidden="1">[3]свод!$E$18:$I$19,[3]свод!$E$23:$H$26,[3]свод!$E$28:$I$29,[3]свод!$E$32:$I$36,[3]свод!$E$38:$I$40,[3]свод!$E$42:$I$53,[3]свод!$E$55:$I$56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[3]перекрестка!$N$14:$N$25,[3]перекрестка!$N$27:$N$31,[3]перекрестка!$J$27:$K$31,[3]перекрестка!$F$27:$H$31,[3]перекрестка!$F$33:$H$37</definedName>
    <definedName name="P2_SCOPE_SV_PRT" hidden="1">[3]свод!$E$58:$I$63,[3]свод!$E$72:$I$79,[3]свод!$E$81:$I$81,[3]свод!$E$85:$H$88,[3]свод!$E$90:$I$90,[3]свод!$E$107:$I$112,[3]свод!$E$114:$I$117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[3]перекрестка!$J$33:$K$37,[3]перекрестка!$N$33:$N$37,[3]перекрестка!$F$39:$H$43,[3]перекрестка!$J$39:$K$43,[3]перекрестка!$N$39:$N$43</definedName>
    <definedName name="P3_SCOPE_SV_PRT" hidden="1">[3]свод!$E$121:$I$121,[3]свод!$E$124:$H$127,[3]свод!$D$135:$G$135,[3]свод!$I$135:$I$140,[3]свод!$H$137:$H$140,[3]свод!$D$138:$G$140,[3]свод!$E$15:$I$16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[3]перекрестка!$F$45:$H$49,[3]перекрестка!$J$45:$K$49,[3]перекрестка!$N$45:$N$49,[3]перекрестка!$F$53:$G$64,[3]перекрестка!$H$54:$H$58</definedName>
    <definedName name="P5_SCOPE_PER_PRT" hidden="1">[3]перекрестка!$H$60:$H$64,[3]перекрестка!$J$53:$J$64,[3]перекрестка!$K$54:$K$58,[3]перекрестка!$K$60:$K$64,[3]перекрестка!$N$53:$N$64</definedName>
    <definedName name="P6_SCOPE_PER_PRT" hidden="1">[3]перекрестка!$F$66:$H$70,[3]перекрестка!$J$66:$K$70,[3]перекрестка!$N$66:$N$70,[3]перекрестка!$F$72:$H$76,[3]перекрестка!$J$72:$K$76</definedName>
    <definedName name="P7_SCOPE_PER_PRT" hidden="1">[3]перекрестка!$N$72:$N$76,[3]перекрестка!$F$78:$H$82,[3]перекрестка!$J$78:$K$82,[3]перекрестка!$N$78:$N$82,[3]перекрестка!$F$84:$H$88</definedName>
    <definedName name="P8_SCOPE_PER_PRT" hidden="1">[3]перекрестка!$J$84:$K$88,[3]перекрестка!$N$84:$N$88,[3]перекрестка!$F$14:$G$25,P1_SCOPE_PER_PRT,P2_SCOPE_PER_PRT,P3_SCOPE_PER_PRT,P4_SCOPE_PER_PRT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>[3]свод!$E$104:$M$104,[3]свод!$E$106:$M$117,[3]свод!$E$120:$M$121,[3]свод!$E$123:$M$127,[3]свод!$E$10:$M$68,P1_SCOPE_SV_LD1</definedName>
    <definedName name="SCOPE_SV_PRT">P1_SCOPE_SV_PRT,P2_SCOPE_SV_PRT,P3_SCOPE_SV_PRT</definedName>
    <definedName name="SUM_У">#REF!</definedName>
    <definedName name="альфа_вн">#REF!</definedName>
    <definedName name="альфа_нн">#REF!</definedName>
    <definedName name="альфа_сн1">#REF!</definedName>
    <definedName name="альфа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нн_млн">#REF!</definedName>
    <definedName name="НВВнн_тыс">#REF!</definedName>
    <definedName name="НВВсети_млн">#REF!</definedName>
    <definedName name="НВВсети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0">'2016'!$A$1:$G$39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Увн">#REF!</definedName>
    <definedName name="Унн">#REF!</definedName>
    <definedName name="Усн1">#REF!</definedName>
    <definedName name="Усн2">#REF!</definedName>
    <definedName name="Эотп_вн">#REF!</definedName>
    <definedName name="Эотп_нн">#REF!</definedName>
    <definedName name="Эотп_нн_ВН">#REF!</definedName>
    <definedName name="Эотп_нн_смежн">#REF!</definedName>
    <definedName name="Эотп_нн_СН1">#REF!</definedName>
    <definedName name="Эотп_нн_СН2">#REF!</definedName>
    <definedName name="Эотп_смежн_всего">#REF!</definedName>
    <definedName name="Эотп_сн1">#REF!</definedName>
    <definedName name="Эотп_сн1_ВН">#REF!</definedName>
    <definedName name="Эотп_сн1_смежн">#REF!</definedName>
    <definedName name="Эотп_сн2">#REF!</definedName>
    <definedName name="Эотп_сн2_ВН">#REF!</definedName>
    <definedName name="Эотп_сн2_смежн">#REF!</definedName>
    <definedName name="Эотп_сн2_СН1">#REF!</definedName>
    <definedName name="Эотп_сн2_СН2">#REF!</definedName>
    <definedName name="Эпо_вн">#REF!</definedName>
    <definedName name="Эпо_нн">#REF!</definedName>
    <definedName name="Эпо_сн1">#REF!</definedName>
    <definedName name="Эпо_сн2">#REF!</definedName>
    <definedName name="Эпост_вн">#REF!</definedName>
    <definedName name="Эпост_всего">#REF!</definedName>
    <definedName name="Эпост_нн">#REF!</definedName>
    <definedName name="Эпост_сн1">#REF!</definedName>
    <definedName name="Эпост_сн2">#REF!</definedName>
  </definedNames>
  <calcPr calcId="152511"/>
</workbook>
</file>

<file path=xl/calcChain.xml><?xml version="1.0" encoding="utf-8"?>
<calcChain xmlns="http://schemas.openxmlformats.org/spreadsheetml/2006/main">
  <c r="F11" i="5" l="1"/>
  <c r="G10" i="4"/>
  <c r="G6" i="4"/>
  <c r="C16" i="5" l="1"/>
  <c r="C10" i="5"/>
  <c r="C11" i="5" s="1"/>
  <c r="C6" i="5"/>
  <c r="F5" i="5"/>
  <c r="C22" i="4"/>
  <c r="C14" i="4"/>
  <c r="C15" i="4" s="1"/>
  <c r="C6" i="4"/>
  <c r="C8" i="4" s="1"/>
  <c r="F5" i="4"/>
  <c r="G5" i="4" s="1"/>
  <c r="F6" i="5" l="1"/>
  <c r="F9" i="5" s="1"/>
  <c r="C9" i="5" s="1"/>
  <c r="G5" i="5"/>
  <c r="G6" i="5" s="1"/>
  <c r="G17" i="4"/>
  <c r="G18" i="4" s="1"/>
  <c r="C18" i="4" s="1"/>
  <c r="G15" i="4"/>
  <c r="F17" i="4"/>
  <c r="C16" i="4" s="1"/>
  <c r="F13" i="5"/>
  <c r="C12" i="5" s="1"/>
  <c r="F6" i="4"/>
  <c r="F8" i="4" s="1"/>
  <c r="F13" i="4" s="1"/>
  <c r="C13" i="4" s="1"/>
  <c r="F15" i="4"/>
  <c r="G11" i="5" l="1"/>
  <c r="G13" i="5"/>
  <c r="G14" i="5" s="1"/>
  <c r="C14" i="5" s="1"/>
  <c r="C13" i="5"/>
  <c r="C17" i="4"/>
</calcChain>
</file>

<file path=xl/sharedStrings.xml><?xml version="1.0" encoding="utf-8"?>
<sst xmlns="http://schemas.openxmlformats.org/spreadsheetml/2006/main" count="188" uniqueCount="145">
  <si>
    <t>Единица измерения</t>
  </si>
  <si>
    <t>1.</t>
  </si>
  <si>
    <t>2.</t>
  </si>
  <si>
    <t>3.</t>
  </si>
  <si>
    <t>4.</t>
  </si>
  <si>
    <t>Полезный отпуск электроэнергии</t>
  </si>
  <si>
    <t>млн. кВт.ч</t>
  </si>
  <si>
    <t>МВт</t>
  </si>
  <si>
    <t>Объем потерь</t>
  </si>
  <si>
    <t>Расходы на оплату технологического расхода (потерь)</t>
  </si>
  <si>
    <t>5.</t>
  </si>
  <si>
    <t>6.</t>
  </si>
  <si>
    <t>руб./МВт в месяц</t>
  </si>
  <si>
    <t>Одноставочный тариф</t>
  </si>
  <si>
    <t>1 полугодие</t>
  </si>
  <si>
    <t>2 полугодие</t>
  </si>
  <si>
    <t>№ п/п</t>
  </si>
  <si>
    <t>Наименование</t>
  </si>
  <si>
    <t>Двухставочный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</si>
  <si>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</si>
  <si>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</si>
  <si>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руб./кВт.ч</t>
  </si>
  <si>
    <t xml:space="preserve">Показатели       </t>
  </si>
  <si>
    <t>Всего</t>
  </si>
  <si>
    <t>ВН</t>
  </si>
  <si>
    <t>СН I</t>
  </si>
  <si>
    <t>СН II</t>
  </si>
  <si>
    <t>НН</t>
  </si>
  <si>
    <t>1</t>
  </si>
  <si>
    <t xml:space="preserve">Поступление эл. энергии в сеть, ВСЕГО </t>
  </si>
  <si>
    <t>1.1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</si>
  <si>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</si>
  <si>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</si>
  <si>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</si>
  <si>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I                     </t>
  </si>
  <si>
    <t xml:space="preserve">СН II                    </t>
  </si>
  <si>
    <t>1.2</t>
  </si>
  <si>
    <t xml:space="preserve">от электростанций ПЭ (ЭСО) </t>
  </si>
  <si>
    <t>1.3</t>
  </si>
  <si>
    <t xml:space="preserve">от других поставщиков  (в т.ч. с оптового рынка) </t>
  </si>
  <si>
    <t>1.4</t>
  </si>
  <si>
    <t xml:space="preserve">поступление эл.энергии от других организаций   </t>
  </si>
  <si>
    <t>2</t>
  </si>
  <si>
    <t xml:space="preserve">Потери электроэнергии в сети  </t>
  </si>
  <si>
    <t>то же в % (п.1.1./п.1.3.)</t>
  </si>
  <si>
    <t>3</t>
  </si>
  <si>
    <t xml:space="preserve">Расход электроэнергии на производственные и хозяйственные нужды </t>
  </si>
  <si>
    <t>4</t>
  </si>
  <si>
    <t xml:space="preserve">Отпуск электроэнергии из сети, всего в т.ч. </t>
  </si>
  <si>
    <t>4.1</t>
  </si>
  <si>
    <t xml:space="preserve">Полезный отпуск собственным  потребителям ЭСО из них: </t>
  </si>
  <si>
    <t xml:space="preserve">потребителям, присоединенным к центру питания </t>
  </si>
  <si>
    <t>на генераторном напряжении</t>
  </si>
  <si>
    <t>4.2</t>
  </si>
  <si>
    <t xml:space="preserve">потребителям оптового рынка   </t>
  </si>
  <si>
    <t>4.3</t>
  </si>
  <si>
    <t>Отпуск в другие сетевые организации</t>
  </si>
  <si>
    <t xml:space="preserve">Поступление мощности в сеть, ВСЕГО </t>
  </si>
  <si>
    <t xml:space="preserve">из смежной сети         </t>
  </si>
  <si>
    <t xml:space="preserve">от электростанций ПЭ    </t>
  </si>
  <si>
    <t xml:space="preserve">от других поставщиков (в т.ч. с оптового рынка) </t>
  </si>
  <si>
    <t xml:space="preserve">от других организаций   </t>
  </si>
  <si>
    <t xml:space="preserve">Потери мощности в сети            </t>
  </si>
  <si>
    <t xml:space="preserve">то же в %               </t>
  </si>
  <si>
    <t>Мощность на производственные и хозяйственные нужды</t>
  </si>
  <si>
    <t xml:space="preserve">Отпуск  мощности из сети, всего в т.ч.  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</si>
  <si>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</si>
  <si>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</si>
  <si>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 xml:space="preserve">Отпуск в другие сетевые организации    </t>
  </si>
  <si>
    <t>Покупка ООО "ЗСК-1" электрической энергии для компенсации потерь в сетях осуществляется у гарантирующего поставщика по договору купли-продажи</t>
  </si>
  <si>
    <t>Мероприятия по сокращению потерь электрической энергии при передаче, в том числе организационные и технические:</t>
  </si>
  <si>
    <t>Информация о зоне деятельности сетевой организации ООО "ЗСК-1", определенной в соответствии с границами балансовой принадлежности электросетевого хозяйства, находящегося в собственности сетевой организации и на ином законном основании</t>
  </si>
  <si>
    <t>Отчет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</t>
  </si>
  <si>
    <t xml:space="preserve"> </t>
  </si>
  <si>
    <t>Одноставочный тариф (средней)</t>
  </si>
  <si>
    <t>руб./МВт.ч</t>
  </si>
  <si>
    <t>Ставка на оплату технологического расхода (потерь) электроэнергии на ее передачу (средняя)</t>
  </si>
  <si>
    <t>Ставка на содержание электрических сетей (средняя)</t>
  </si>
  <si>
    <t>Индивидуальный тариф на услуги по передаче электрической энергии</t>
  </si>
  <si>
    <t>-</t>
  </si>
  <si>
    <t>тыс. руб.</t>
  </si>
  <si>
    <t xml:space="preserve">Расходы на передачу электроэнергии </t>
  </si>
  <si>
    <t>15.</t>
  </si>
  <si>
    <t>Средневзвешенный тариф покупки потерь</t>
  </si>
  <si>
    <t>14.</t>
  </si>
  <si>
    <t>13.</t>
  </si>
  <si>
    <t xml:space="preserve">Заявленная мощность </t>
  </si>
  <si>
    <t>12.</t>
  </si>
  <si>
    <t>11.</t>
  </si>
  <si>
    <t>Расходы на содержание сетей</t>
  </si>
  <si>
    <t>10.</t>
  </si>
  <si>
    <t>услуги банка</t>
  </si>
  <si>
    <t>налог на имущество</t>
  </si>
  <si>
    <t>налог на прибыль</t>
  </si>
  <si>
    <t>Необходимая прибыль в том числе:</t>
  </si>
  <si>
    <t>9.</t>
  </si>
  <si>
    <t>Производственные расходы</t>
  </si>
  <si>
    <t>8.</t>
  </si>
  <si>
    <t>Расходы ФСК</t>
  </si>
  <si>
    <t xml:space="preserve">Общехозяйственные расходы </t>
  </si>
  <si>
    <t xml:space="preserve">Цеховые расходы                                </t>
  </si>
  <si>
    <t>другие расходы по содержанию и эксплуатации оборудования (материалы)</t>
  </si>
  <si>
    <t>3.4.</t>
  </si>
  <si>
    <t>расходы на ремонт</t>
  </si>
  <si>
    <t>3.3.</t>
  </si>
  <si>
    <t>аренда производственного оборудования</t>
  </si>
  <si>
    <t>амортизация производственного оборудования</t>
  </si>
  <si>
    <t>3.1.</t>
  </si>
  <si>
    <t xml:space="preserve">Расходы по содержанию и эксплуатации оборудования, в том числе:                     </t>
  </si>
  <si>
    <t xml:space="preserve">Отчисления на соц. нужды с оплаты производственных рабочих                       </t>
  </si>
  <si>
    <t>Средняя заработная плата</t>
  </si>
  <si>
    <t>чел.</t>
  </si>
  <si>
    <t>Численность ППР</t>
  </si>
  <si>
    <t xml:space="preserve">Основная оплата труда производственных рабочих </t>
  </si>
  <si>
    <t>Всего на товарную продукцию</t>
  </si>
  <si>
    <t>На товарную продукцию</t>
  </si>
  <si>
    <t>Наименование показателя</t>
  </si>
  <si>
    <t>Предложено ООО "ЗСК-1"</t>
  </si>
  <si>
    <t>Принято РЭК Омской обл.</t>
  </si>
  <si>
    <t>3.2.</t>
  </si>
  <si>
    <t>7.</t>
  </si>
  <si>
    <t>Калькуляция расходов, связанных с передачей электроэнергии по сетям ООО "ЗСК-1" на 2016 год</t>
  </si>
  <si>
    <t>Информация об индивидуальных тарифах на услуги по передаче электрической энергии территориальной сетевой организации Общество с ограниченной ответственностью "Завод строительных конструкций - 1" на 2016 год</t>
  </si>
  <si>
    <t>Приказ Региональной энергетической комиссии Омской области от 30.12.2015 № 888/82 "О внесении изменений в приказ РЭК Омской области от 17.12.2015 № 694/78 "Об установлении индивидуальных тарифов на услуги по передаче электрической энергии на 2016 год". Источник публикации: официальный интернет-портал правовой информации http://www.pravo.gov.ru, 31.12.2015</t>
  </si>
  <si>
    <t>руб./МВт х мес</t>
  </si>
  <si>
    <t>руб./МВт х ч</t>
  </si>
  <si>
    <t>руб./кВт х ч</t>
  </si>
  <si>
    <t>Баланс электрической энергии по сетям ООО "ЗСК-1" на 2016 год</t>
  </si>
  <si>
    <t>Баланс электрической мощности по сетям ООО "ЗСК-1" на 2016 год</t>
  </si>
  <si>
    <t>Информация о затратах на оплату потерь ООО "ЗСК-1" на 2016 год</t>
  </si>
  <si>
    <t>Затраты сетевой организации ООО "ЗСК-1" на покупку потерь в собственных сетях составят - 2 206,11 тыс. руб.</t>
  </si>
  <si>
    <t>Величина технологического расхода (уровень нормативных потерь) электрической энергии на 2016 год - 3,89 %, размер ожидаемых потерь - 1,352 млн. кВт.ч.</t>
  </si>
  <si>
    <t xml:space="preserve">Приказ РЭК Омской области от 30.12.2015 № 888/82 "О внесении изменений в приказ РЭК Омской области от 17.12.2015 № 694/78 </t>
  </si>
  <si>
    <t>"Об установлении индивидуальных тарифов на услуги по передаче электрической энергии на 2016 год"</t>
  </si>
  <si>
    <t>Источник публикации: официальный интернет-портал правовой информации http://www.pravo.gov.ru, 31.12.2015</t>
  </si>
  <si>
    <t>1. Составление и утверждение плана по подготовке электрооборудования РП и ТП к осенне-зимнему периоду - ежегодно;</t>
  </si>
  <si>
    <t>2. Проведение профилактических работ согласно утвержденного плана - ежегодно;</t>
  </si>
  <si>
    <t>Передачу электроэнергии (мощности) ООО «ЗСК-1» осуществляет смежной сетевой организации АО «Омскэлектро», населению и юридическим лицам микрорайона "Краснознаменный"</t>
  </si>
  <si>
    <t>Инвестиционная программа территориальной сетевой организации ООО "ЗСК-1" отсутствует и не утверждалась уполномоченным органом исполнительной власти</t>
  </si>
  <si>
    <t>Населенный пункт - город Омск</t>
  </si>
  <si>
    <t>Район города - Центральный</t>
  </si>
  <si>
    <t>Электроснабжение сетевой организации осуществляется от ПС «Ульяновская» 220/110/10 кВ ПАО «ФСК ЕЭС»</t>
  </si>
  <si>
    <t>по свободным (нерегулируемым) ценам на электрическую энергию (мощность), поставляемую ГП сетевым организациям, покупающим электрическую энергию для компенсации потерь</t>
  </si>
  <si>
    <t>Источник финансирования - собственные средства</t>
  </si>
  <si>
    <t>3. Проведение тепловизионного обследования электрооборудования РП и ТП - 2 раза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</si>
</sst>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00"/>
    <numFmt numFmtId="167" formatCode="0.00000"/>
    <numFmt numFmtId="169" formatCode="0.0;[Red]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8"/>
      <color indexed="9"/>
      <name val="Times New Roman Cyr"/>
      <family val="1"/>
      <charset val="204"/>
    </font>
    <font>
      <sz val="10"/>
      <color indexed="4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/>
    <xf numFmtId="0" fontId="2" fillId="0" borderId="0" xfId="1" applyFont="1" applyFill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justify" vertical="center" wrapText="1"/>
    </xf>
    <xf numFmtId="169" fontId="6" fillId="0" borderId="0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2" applyFill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left" wrapText="1"/>
    </xf>
    <xf numFmtId="0" fontId="1" fillId="0" borderId="0" xfId="2" applyFont="1" applyFill="1" applyBorder="1"/>
    <xf numFmtId="166" fontId="9" fillId="0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2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7" fillId="0" borderId="1" xfId="2" applyFill="1" applyBorder="1"/>
    <xf numFmtId="0" fontId="7" fillId="0" borderId="1" xfId="2" applyFill="1" applyBorder="1" applyAlignment="1">
      <alignment vertical="center"/>
    </xf>
    <xf numFmtId="0" fontId="7" fillId="0" borderId="0" xfId="2" applyFill="1" applyBorder="1" applyAlignment="1"/>
    <xf numFmtId="0" fontId="7" fillId="0" borderId="0" xfId="2" applyFill="1" applyBorder="1" applyAlignment="1"/>
    <xf numFmtId="0" fontId="12" fillId="0" borderId="0" xfId="2" applyFont="1" applyFill="1" applyAlignment="1">
      <alignment vertical="center"/>
    </xf>
    <xf numFmtId="4" fontId="9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4" fontId="13" fillId="0" borderId="0" xfId="1" applyNumberFormat="1" applyFont="1" applyFill="1"/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4" fillId="0" borderId="0" xfId="1" applyFont="1" applyFill="1"/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4" fontId="8" fillId="0" borderId="4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/>
    <xf numFmtId="0" fontId="5" fillId="0" borderId="0" xfId="1" applyFont="1" applyFill="1" applyAlignment="1">
      <alignment horizontal="right"/>
    </xf>
    <xf numFmtId="0" fontId="16" fillId="0" borderId="1" xfId="3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167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top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vertical="top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1" fillId="0" borderId="21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/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vertical="top" wrapText="1"/>
    </xf>
    <xf numFmtId="165" fontId="18" fillId="0" borderId="25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_Книга1" xfId="4"/>
    <cellStyle name="Обычный_тарифы на 2002г с 1-0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1\Downloads\&#1054;&#1054;&#1054;%20&#1047;&#1057;&#1050;-1%20-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1\Downloads\&#1052;&#1086;&#1080;%20&#1076;&#1086;&#1082;&#1091;&#1084;&#1077;&#1085;&#1090;&#1099;\&#1055;&#1088;&#1077;&#1076;&#1087;&#1088;&#1080;&#1103;&#1090;&#1080;&#1103;%20&#1087;&#1086;%20&#1055;&#1069;\&#1055;&#1083;&#1072;&#1085;&#1077;&#1090;&#1072;-&#1062;&#1077;&#1085;&#1090;&#1088;\2013%20&#1055;&#1051;-&#1062;\&#1055;&#1083;&#1072;&#1085;&#1077;&#1090;&#1072;-&#1094;&#1077;&#1085;&#1090;&#1088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1;&#1086;&#1085;&#1076;&#1072;&#1088;&#1100;\&#1089;&#1077;&#1090;&#1077;&#1074;&#1072;&#1103;\&#1059;&#1057;&#1051;&#1059;&#1043;&#1048;%20&#1055;&#1054;%20&#1055;&#1045;&#1056;&#1045;&#1044;&#1040;&#1063;&#1045;%20&#1042;%20%20&#1045;&#1048;&#1040;&#1057;\&#1044;&#1047;&#1070;&#1041;&#1040;\TSET.NET.2008%20&#1058;&#1088;&#1072;&#1085;&#1089;&#1089;&#1080;&#1073;&#1085;&#1077;&#1092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1\Downloads\Documents%20and%20Settings\&#1054;&#1051;&#1045;&#1043;\&#1052;&#1086;&#1080;%20&#1076;&#1086;&#1082;&#1091;&#1084;&#1077;&#1085;&#1090;&#1099;\&#1044;&#1079;&#1102;&#1073;&#1072;\&#1101;&#1085;&#1077;&#1088;&#1075;&#1086;&#1089;&#1077;&#1088;&#1074;&#1080;&#1089;2000\2008&#1101;&#1085;&#1077;&#1088;&#1075;&#1086;&#1089;&#1077;&#1088;&#1074;&#1077;&#1089;\&#1101;&#1085;&#1077;&#1088;&#1075;&#1086;&#1089;&#1077;&#1088;&#1074;&#1080;&#1089;%202000%20&#1088;&#1072;&#1089;&#1095;&#1077;&#1090;%20&#1090;&#1072;&#1088;&#1080;&#109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-ть ИТР"/>
      <sheetName val="чис-ль р-чих"/>
      <sheetName val="цех расходы"/>
      <sheetName val="охр"/>
      <sheetName val="анализ з-пл"/>
      <sheetName val="подк и неподк"/>
      <sheetName val="прилож к прот 2013г"/>
      <sheetName val="кальк раб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/>
      <sheetData sheetId="2">
        <row r="13">
          <cell r="E13" t="str">
            <v>Омская область</v>
          </cell>
        </row>
        <row r="21">
          <cell r="D21" t="str">
            <v>Трансибнефть</v>
          </cell>
          <cell r="I21">
            <v>5502020634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2492.6262371163525</v>
          </cell>
          <cell r="F13">
            <v>2446.9546474986141</v>
          </cell>
          <cell r="G13">
            <v>2333.4728140334528</v>
          </cell>
          <cell r="H13">
            <v>2808.5127885902812</v>
          </cell>
          <cell r="I13">
            <v>2496.9901860443965</v>
          </cell>
          <cell r="J13">
            <v>107.00746848335039</v>
          </cell>
          <cell r="K13">
            <v>88.907915826074913</v>
          </cell>
          <cell r="L13">
            <v>100.17507433978921</v>
          </cell>
          <cell r="M13">
            <v>102.04480857857054</v>
          </cell>
        </row>
        <row r="14">
          <cell r="E14">
            <v>43.712299999999999</v>
          </cell>
          <cell r="F14">
            <v>44.541670000000003</v>
          </cell>
          <cell r="G14">
            <v>46.771999999999998</v>
          </cell>
          <cell r="H14">
            <v>43.712299999999999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43.712299999999999</v>
          </cell>
          <cell r="F16">
            <v>44.541670000000003</v>
          </cell>
          <cell r="G16">
            <v>46.771999999999998</v>
          </cell>
          <cell r="H16">
            <v>43.712299999999999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2115.4150287623238</v>
          </cell>
          <cell r="F20">
            <v>2243.7147173200001</v>
          </cell>
          <cell r="G20">
            <v>2115.4150287623238</v>
          </cell>
          <cell r="H20">
            <v>2513.2722489000002</v>
          </cell>
          <cell r="I20">
            <v>2263.6275479999999</v>
          </cell>
          <cell r="J20">
            <v>107.00630926898498</v>
          </cell>
          <cell r="K20">
            <v>90.066945552386386</v>
          </cell>
          <cell r="L20">
            <v>107.00630926898498</v>
          </cell>
          <cell r="M20">
            <v>100.88749387461276</v>
          </cell>
        </row>
        <row r="21">
          <cell r="E21">
            <v>0</v>
          </cell>
          <cell r="F21">
            <v>8.2373199998073687E-3</v>
          </cell>
          <cell r="G21">
            <v>0</v>
          </cell>
          <cell r="H21">
            <v>-7.1099999786383705E-5</v>
          </cell>
          <cell r="I21">
            <v>148.21090800000002</v>
          </cell>
          <cell r="J21">
            <v>0</v>
          </cell>
          <cell r="K21">
            <v>-208454160.96384257</v>
          </cell>
          <cell r="L21">
            <v>0</v>
          </cell>
          <cell r="M21">
            <v>1799261.2646281307</v>
          </cell>
        </row>
        <row r="22">
          <cell r="E22">
            <v>2115.4150287623238</v>
          </cell>
          <cell r="F22">
            <v>2243.7064800000003</v>
          </cell>
          <cell r="G22">
            <v>2115.4150287623238</v>
          </cell>
          <cell r="H22">
            <v>2513.27232</v>
          </cell>
          <cell r="I22">
            <v>2115.4166399999999</v>
          </cell>
          <cell r="J22">
            <v>100.00007616650417</v>
          </cell>
          <cell r="K22">
            <v>84.169814117079028</v>
          </cell>
          <cell r="L22">
            <v>100.00007616650417</v>
          </cell>
          <cell r="M22">
            <v>94.282236061465568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2115.4150287623238</v>
          </cell>
          <cell r="F25">
            <v>2240.5564800000002</v>
          </cell>
          <cell r="G25">
            <v>2115.4150287623238</v>
          </cell>
          <cell r="H25">
            <v>2509.8859200000002</v>
          </cell>
          <cell r="I25">
            <v>2115.4166399999999</v>
          </cell>
          <cell r="J25">
            <v>100.00007616650417</v>
          </cell>
          <cell r="K25">
            <v>84.283378106683031</v>
          </cell>
          <cell r="L25">
            <v>100.00007616650417</v>
          </cell>
          <cell r="M25">
            <v>94.414787526355937</v>
          </cell>
        </row>
        <row r="26">
          <cell r="F26">
            <v>3.15</v>
          </cell>
          <cell r="H26">
            <v>3.3864000000000001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111.11890835402885</v>
          </cell>
          <cell r="F27">
            <v>125.75139475325996</v>
          </cell>
          <cell r="G27">
            <v>135.61858527112898</v>
          </cell>
          <cell r="H27">
            <v>127.80144983381958</v>
          </cell>
          <cell r="I27">
            <v>145.10105941757453</v>
          </cell>
          <cell r="J27">
            <v>106.99201671178635</v>
          </cell>
          <cell r="K27">
            <v>113.53631715935121</v>
          </cell>
          <cell r="L27">
            <v>130.58178987439052</v>
          </cell>
          <cell r="M27">
            <v>115.38723662054092</v>
          </cell>
        </row>
        <row r="28">
          <cell r="E28">
            <v>29.224299999999999</v>
          </cell>
          <cell r="F28">
            <v>32.946865425354112</v>
          </cell>
          <cell r="G28">
            <v>35.667200000000001</v>
          </cell>
          <cell r="H28">
            <v>33.483979856460728</v>
          </cell>
          <cell r="I28">
            <v>38.161578626822106</v>
          </cell>
          <cell r="J28">
            <v>106.993480359608</v>
          </cell>
          <cell r="K28">
            <v>113.96966188133348</v>
          </cell>
          <cell r="L28">
            <v>130.58166877161165</v>
          </cell>
          <cell r="M28">
            <v>115.82764592061932</v>
          </cell>
        </row>
        <row r="29">
          <cell r="H29">
            <v>76.527810000000002</v>
          </cell>
          <cell r="I29">
            <v>50.1</v>
          </cell>
          <cell r="J29">
            <v>0</v>
          </cell>
          <cell r="K29">
            <v>65.466397117596856</v>
          </cell>
          <cell r="L29">
            <v>0</v>
          </cell>
          <cell r="M29">
            <v>0</v>
          </cell>
        </row>
        <row r="30">
          <cell r="E30">
            <v>193.1557</v>
          </cell>
          <cell r="F30">
            <v>0</v>
          </cell>
          <cell r="G30">
            <v>0</v>
          </cell>
          <cell r="H30">
            <v>13.715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193.1557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13.715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H49">
            <v>13.715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34.540849999999999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H55">
            <v>2.25108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32.289769999999997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2492.6262371163525</v>
          </cell>
          <cell r="F64">
            <v>2446.9546474986141</v>
          </cell>
          <cell r="G64">
            <v>2333.4728140334528</v>
          </cell>
          <cell r="H64">
            <v>2843.053638590281</v>
          </cell>
          <cell r="I64">
            <v>2496.9901860443965</v>
          </cell>
          <cell r="J64">
            <v>107.00746848335039</v>
          </cell>
          <cell r="K64">
            <v>87.827755064182369</v>
          </cell>
          <cell r="L64">
            <v>100.17507433978921</v>
          </cell>
          <cell r="M64">
            <v>102.04480857857054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2491.7206404253616</v>
          </cell>
          <cell r="F67">
            <v>2443.3249132961619</v>
          </cell>
          <cell r="G67">
            <v>2332.949307826816</v>
          </cell>
          <cell r="H67">
            <v>2838.8754391432335</v>
          </cell>
          <cell r="I67">
            <v>2643.9291789035419</v>
          </cell>
          <cell r="J67">
            <v>113.32990262726321</v>
          </cell>
          <cell r="K67">
            <v>93.132975911809439</v>
          </cell>
          <cell r="L67">
            <v>106.10857156331124</v>
          </cell>
          <cell r="M67">
            <v>108.2102983731605</v>
          </cell>
        </row>
        <row r="68">
          <cell r="E68">
            <v>0.90559669099078599</v>
          </cell>
          <cell r="F68">
            <v>3.6379715224518572</v>
          </cell>
          <cell r="G68">
            <v>0.52350620663683334</v>
          </cell>
          <cell r="H68">
            <v>4.1781283470477302</v>
          </cell>
          <cell r="I68">
            <v>1.2719151408544427</v>
          </cell>
          <cell r="J68">
            <v>242.96085217893042</v>
          </cell>
          <cell r="K68">
            <v>30.442222813791233</v>
          </cell>
          <cell r="L68">
            <v>140.450506666812</v>
          </cell>
          <cell r="M68">
            <v>34.962207180698854</v>
          </cell>
        </row>
        <row r="70">
          <cell r="E70">
            <v>30.408000000000001</v>
          </cell>
          <cell r="F70">
            <v>23.481310000000001</v>
          </cell>
          <cell r="G70">
            <v>22.970300000000002</v>
          </cell>
          <cell r="H70">
            <v>22.970689999999998</v>
          </cell>
          <cell r="I70">
            <v>24.6</v>
          </cell>
          <cell r="J70">
            <v>107.09481373773959</v>
          </cell>
          <cell r="K70">
            <v>107.09299546509052</v>
          </cell>
          <cell r="L70">
            <v>80.899763220205216</v>
          </cell>
          <cell r="M70">
            <v>104.76417201595652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30.408000000000001</v>
          </cell>
          <cell r="F79">
            <v>23.481310000000001</v>
          </cell>
          <cell r="G79">
            <v>22.970300000000002</v>
          </cell>
          <cell r="H79">
            <v>22.970689999999998</v>
          </cell>
          <cell r="I79">
            <v>24.6</v>
          </cell>
          <cell r="J79">
            <v>107.09481373773959</v>
          </cell>
          <cell r="K79">
            <v>107.09299546509052</v>
          </cell>
          <cell r="L79">
            <v>80.899763220205216</v>
          </cell>
          <cell r="M79">
            <v>104.76417201595652</v>
          </cell>
        </row>
        <row r="81">
          <cell r="E81">
            <v>2115.4150287623238</v>
          </cell>
          <cell r="F81">
            <v>2243.7147173200001</v>
          </cell>
          <cell r="G81">
            <v>2115.4150287623238</v>
          </cell>
          <cell r="H81">
            <v>2513.2722489000002</v>
          </cell>
          <cell r="I81">
            <v>2263.6275479999999</v>
          </cell>
          <cell r="J81">
            <v>107.00630926898498</v>
          </cell>
          <cell r="K81">
            <v>90.066945552386386</v>
          </cell>
          <cell r="L81">
            <v>107.00630926898498</v>
          </cell>
          <cell r="M81">
            <v>100.88749387461276</v>
          </cell>
        </row>
        <row r="83">
          <cell r="E83">
            <v>40.010526315789349</v>
          </cell>
          <cell r="F83">
            <v>30.896460526315948</v>
          </cell>
          <cell r="G83">
            <v>30.224078947368362</v>
          </cell>
          <cell r="H83">
            <v>30.224592105263291</v>
          </cell>
          <cell r="I83">
            <v>32.368421052631454</v>
          </cell>
          <cell r="J83">
            <v>107.09481373773939</v>
          </cell>
          <cell r="K83">
            <v>107.09299546508963</v>
          </cell>
          <cell r="L83">
            <v>80.899763220205145</v>
          </cell>
          <cell r="M83">
            <v>104.76417201595558</v>
          </cell>
        </row>
        <row r="84">
          <cell r="E84">
            <v>9.6025263157894436</v>
          </cell>
          <cell r="F84">
            <v>7.4151505263158279</v>
          </cell>
          <cell r="G84">
            <v>7.2537789473684073</v>
          </cell>
          <cell r="H84">
            <v>7.2539021052631893</v>
          </cell>
          <cell r="I84">
            <v>7.7684210526315498</v>
          </cell>
          <cell r="J84">
            <v>107.09481373773941</v>
          </cell>
          <cell r="K84">
            <v>107.09299546508966</v>
          </cell>
          <cell r="L84">
            <v>80.899763220205159</v>
          </cell>
          <cell r="M84">
            <v>104.76417201595558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7.7497705009176503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1.8650551713898445E-2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-9.6025263157894436</v>
          </cell>
          <cell r="F90">
            <v>-7.4151505263158279</v>
          </cell>
          <cell r="G90">
            <v>-7.2537789473684073</v>
          </cell>
          <cell r="H90">
            <v>-7.2539021052631893</v>
          </cell>
          <cell r="I90">
            <v>-7.7684210526315498</v>
          </cell>
          <cell r="J90">
            <v>107.09481373773941</v>
          </cell>
          <cell r="K90">
            <v>107.09299546508966</v>
          </cell>
          <cell r="L90">
            <v>80.899763220205159</v>
          </cell>
          <cell r="M90">
            <v>104.76417201595558</v>
          </cell>
        </row>
        <row r="92">
          <cell r="E92">
            <v>30.408000000000005</v>
          </cell>
          <cell r="F92">
            <v>23.481310000000001</v>
          </cell>
          <cell r="G92">
            <v>22.970300000000002</v>
          </cell>
          <cell r="H92">
            <v>22.970689999999998</v>
          </cell>
          <cell r="I92">
            <v>24.600000000000005</v>
          </cell>
          <cell r="J92">
            <v>107.09481373773961</v>
          </cell>
          <cell r="K92">
            <v>107.09299546509055</v>
          </cell>
          <cell r="L92">
            <v>80.899763220205216</v>
          </cell>
          <cell r="M92">
            <v>104.76417201595653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20.755524563649878</v>
          </cell>
          <cell r="F95">
            <v>16.027588348187173</v>
          </cell>
          <cell r="G95">
            <v>15.678789327953382</v>
          </cell>
          <cell r="H95">
            <v>15.679055529432542</v>
          </cell>
          <cell r="I95">
            <v>24.540939919572658</v>
          </cell>
          <cell r="J95">
            <v>156.52318177283712</v>
          </cell>
          <cell r="K95">
            <v>156.52052429755534</v>
          </cell>
          <cell r="L95">
            <v>118.23810978283996</v>
          </cell>
          <cell r="M95">
            <v>153.1168594203906</v>
          </cell>
        </row>
        <row r="96">
          <cell r="E96">
            <v>4.9949120560684769E-2</v>
          </cell>
          <cell r="F96">
            <v>3.8571125497001056E-2</v>
          </cell>
          <cell r="G96">
            <v>3.7731724678212855E-2</v>
          </cell>
          <cell r="H96">
            <v>3.77323653042657E-2</v>
          </cell>
          <cell r="I96">
            <v>5.9060080427345313E-2</v>
          </cell>
          <cell r="J96">
            <v>156.52632083750979</v>
          </cell>
          <cell r="K96">
            <v>156.5236633089325</v>
          </cell>
          <cell r="L96">
            <v>118.24048104228653</v>
          </cell>
          <cell r="M96">
            <v>153.11993017143689</v>
          </cell>
        </row>
        <row r="98">
          <cell r="E98">
            <v>2523.0342371163524</v>
          </cell>
          <cell r="F98">
            <v>2470.4359574986142</v>
          </cell>
          <cell r="G98">
            <v>2356.4431140334527</v>
          </cell>
          <cell r="H98">
            <v>2866.0243285902811</v>
          </cell>
          <cell r="I98">
            <v>2521.5901860443964</v>
          </cell>
          <cell r="J98">
            <v>107.00831991349311</v>
          </cell>
          <cell r="K98">
            <v>87.98216263867856</v>
          </cell>
          <cell r="L98">
            <v>99.94276530018054</v>
          </cell>
          <cell r="M98">
            <v>102.07065592574914</v>
          </cell>
        </row>
        <row r="101">
          <cell r="E101">
            <v>1.2199181548846305</v>
          </cell>
          <cell r="F101">
            <v>0.95961361703224213</v>
          </cell>
          <cell r="G101">
            <v>0.98438258469767181</v>
          </cell>
          <cell r="H101">
            <v>0.80795837574805451</v>
          </cell>
          <cell r="I101">
            <v>0.98518609073790808</v>
          </cell>
          <cell r="J101">
            <v>100.08162538150583</v>
          </cell>
          <cell r="K101">
            <v>121.93525314045614</v>
          </cell>
          <cell r="L101">
            <v>80.758376026552256</v>
          </cell>
          <cell r="M101">
            <v>102.66487190800324</v>
          </cell>
        </row>
        <row r="102">
          <cell r="E102">
            <v>10.095367466054547</v>
          </cell>
          <cell r="F102">
            <v>9.8849070002345325</v>
          </cell>
          <cell r="G102">
            <v>9.4287896688278359</v>
          </cell>
          <cell r="H102">
            <v>11.467766999801061</v>
          </cell>
          <cell r="I102">
            <v>10.089791273210478</v>
          </cell>
          <cell r="J102">
            <v>107.01046080779545</v>
          </cell>
          <cell r="K102">
            <v>87.98392288041353</v>
          </cell>
          <cell r="L102">
            <v>99.944764835328499</v>
          </cell>
          <cell r="M102">
            <v>102.07269803318417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26.3</v>
          </cell>
          <cell r="F121">
            <v>26.2</v>
          </cell>
          <cell r="G121">
            <v>26.3</v>
          </cell>
          <cell r="H121">
            <v>26.2</v>
          </cell>
          <cell r="I121">
            <v>26.3</v>
          </cell>
          <cell r="J121">
            <v>100</v>
          </cell>
          <cell r="K121">
            <v>100.38167938931298</v>
          </cell>
          <cell r="L121">
            <v>100</v>
          </cell>
          <cell r="M121">
            <v>100.38167938931298</v>
          </cell>
        </row>
        <row r="123">
          <cell r="E123">
            <v>249.92</v>
          </cell>
          <cell r="F123">
            <v>249.92</v>
          </cell>
          <cell r="G123">
            <v>249.92</v>
          </cell>
          <cell r="H123">
            <v>249.92</v>
          </cell>
          <cell r="I123">
            <v>249.91499999999996</v>
          </cell>
          <cell r="J123">
            <v>99.997999359795116</v>
          </cell>
          <cell r="K123">
            <v>99.997999359795116</v>
          </cell>
          <cell r="L123">
            <v>99.997999359795116</v>
          </cell>
          <cell r="M123">
            <v>99.997999359795116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249.32</v>
          </cell>
          <cell r="F126">
            <v>249.32</v>
          </cell>
          <cell r="G126">
            <v>249.32</v>
          </cell>
          <cell r="H126">
            <v>249.32</v>
          </cell>
          <cell r="I126">
            <v>249.31499999999997</v>
          </cell>
          <cell r="J126">
            <v>99.99799454516284</v>
          </cell>
          <cell r="K126">
            <v>99.99799454516284</v>
          </cell>
          <cell r="L126">
            <v>99.99799454516284</v>
          </cell>
          <cell r="M126">
            <v>99.99799454516284</v>
          </cell>
        </row>
        <row r="127">
          <cell r="E127">
            <v>0.6</v>
          </cell>
          <cell r="F127">
            <v>0.6</v>
          </cell>
          <cell r="G127">
            <v>0.6</v>
          </cell>
          <cell r="H127">
            <v>0.6</v>
          </cell>
          <cell r="I127">
            <v>0.6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  <row r="138">
          <cell r="F138">
            <v>131495.4</v>
          </cell>
          <cell r="G138">
            <v>2414.3000000000002</v>
          </cell>
          <cell r="H138">
            <v>133909.69999999998</v>
          </cell>
        </row>
        <row r="139">
          <cell r="F139">
            <v>73.59</v>
          </cell>
          <cell r="G139">
            <v>5.03</v>
          </cell>
          <cell r="H139">
            <v>78.62</v>
          </cell>
        </row>
        <row r="140">
          <cell r="F140">
            <v>320.10000000000002</v>
          </cell>
          <cell r="G140">
            <v>12.84</v>
          </cell>
          <cell r="H140">
            <v>332.94</v>
          </cell>
        </row>
      </sheetData>
      <sheetData sheetId="8">
        <row r="11">
          <cell r="E11">
            <v>0.65</v>
          </cell>
          <cell r="F11">
            <v>0.65</v>
          </cell>
          <cell r="G11">
            <v>0.65</v>
          </cell>
          <cell r="H11">
            <v>0.65</v>
          </cell>
          <cell r="I11">
            <v>0.65</v>
          </cell>
        </row>
        <row r="13">
          <cell r="E13">
            <v>0.65</v>
          </cell>
          <cell r="F13">
            <v>0.65</v>
          </cell>
          <cell r="G13">
            <v>0.65</v>
          </cell>
          <cell r="H13">
            <v>0.65</v>
          </cell>
          <cell r="I13">
            <v>0.65</v>
          </cell>
        </row>
        <row r="16">
          <cell r="E16">
            <v>0.65</v>
          </cell>
          <cell r="F16">
            <v>0.65</v>
          </cell>
          <cell r="G16">
            <v>0.65</v>
          </cell>
          <cell r="H16">
            <v>0.65</v>
          </cell>
          <cell r="I16">
            <v>0.65</v>
          </cell>
        </row>
        <row r="18">
          <cell r="E18">
            <v>4086.68</v>
          </cell>
          <cell r="F18">
            <v>3613.62</v>
          </cell>
          <cell r="G18">
            <v>4401.3500000000004</v>
          </cell>
          <cell r="H18">
            <v>4700.22</v>
          </cell>
          <cell r="I18">
            <v>4700.22</v>
          </cell>
        </row>
        <row r="19"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0">
          <cell r="E20">
            <v>1.82</v>
          </cell>
          <cell r="F20">
            <v>1.82</v>
          </cell>
          <cell r="G20">
            <v>1.82</v>
          </cell>
          <cell r="H20">
            <v>1.82</v>
          </cell>
          <cell r="I20">
            <v>1.82</v>
          </cell>
        </row>
        <row r="23">
          <cell r="F23">
            <v>1.6514899999999999</v>
          </cell>
        </row>
        <row r="26">
          <cell r="E26">
            <v>59.333399999999997</v>
          </cell>
          <cell r="F26">
            <v>73.294899999999998</v>
          </cell>
          <cell r="G26">
            <v>81.522400000000005</v>
          </cell>
          <cell r="H26">
            <v>65</v>
          </cell>
          <cell r="I26">
            <v>77.19</v>
          </cell>
        </row>
        <row r="32">
          <cell r="E32">
            <v>7.22</v>
          </cell>
          <cell r="F32">
            <v>18.856459999999998</v>
          </cell>
          <cell r="G32">
            <v>7.22</v>
          </cell>
          <cell r="H32">
            <v>1.5535000000000001</v>
          </cell>
          <cell r="I32">
            <v>11.908709999999999</v>
          </cell>
        </row>
        <row r="34">
          <cell r="B34" t="str">
            <v>Выплаты &lt;______________&gt;:</v>
          </cell>
        </row>
        <row r="37">
          <cell r="B37" t="str">
            <v>Выплаты &lt;отпуска&gt;:</v>
          </cell>
        </row>
        <row r="38">
          <cell r="F38">
            <v>20.869140000000002</v>
          </cell>
        </row>
        <row r="41">
          <cell r="E41">
            <v>15</v>
          </cell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5</v>
          </cell>
          <cell r="H53">
            <v>3</v>
          </cell>
        </row>
        <row r="54">
          <cell r="F54">
            <v>5</v>
          </cell>
          <cell r="H54">
            <v>3</v>
          </cell>
        </row>
      </sheetData>
      <sheetData sheetId="9">
        <row r="11">
          <cell r="E11">
            <v>54940.707589999998</v>
          </cell>
          <cell r="F11">
            <v>67412</v>
          </cell>
          <cell r="G11">
            <v>54940.707589999998</v>
          </cell>
          <cell r="H11">
            <v>77709</v>
          </cell>
          <cell r="J11">
            <v>67412</v>
          </cell>
        </row>
        <row r="56">
          <cell r="E56">
            <v>54940.707589999998</v>
          </cell>
          <cell r="F56">
            <v>67412</v>
          </cell>
          <cell r="G56">
            <v>54940.707589999998</v>
          </cell>
          <cell r="H56">
            <v>77709</v>
          </cell>
        </row>
        <row r="71">
          <cell r="E71">
            <v>3.8503599999999998</v>
          </cell>
          <cell r="F71">
            <v>3.3283610000000001</v>
          </cell>
          <cell r="G71">
            <v>3.8503599999999998</v>
          </cell>
          <cell r="H71">
            <v>3.23421</v>
          </cell>
          <cell r="I71">
            <v>3.3578999999999999</v>
          </cell>
          <cell r="J71">
            <v>0.83947499999999997</v>
          </cell>
          <cell r="K71">
            <v>0.83947499999999997</v>
          </cell>
          <cell r="L71">
            <v>0.83947499999999997</v>
          </cell>
          <cell r="M71">
            <v>0.83947499999999997</v>
          </cell>
        </row>
      </sheetData>
      <sheetData sheetId="10" refreshError="1"/>
      <sheetData sheetId="11" refreshError="1"/>
      <sheetData sheetId="12" refreshError="1"/>
      <sheetData sheetId="13">
        <row r="8">
          <cell r="E8">
            <v>2492.6262371163525</v>
          </cell>
          <cell r="F8">
            <v>2446.9628848186139</v>
          </cell>
          <cell r="G8">
            <v>2333.4728140334528</v>
          </cell>
          <cell r="H8">
            <v>2843.0535674902812</v>
          </cell>
          <cell r="I8">
            <v>2645.2010940443965</v>
          </cell>
          <cell r="J8">
            <v>1.1335898486308549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2491.7206404253616</v>
          </cell>
          <cell r="F10">
            <v>2443.3249132961619</v>
          </cell>
          <cell r="G10">
            <v>2332.949307826816</v>
          </cell>
          <cell r="H10">
            <v>2838.8754391432335</v>
          </cell>
          <cell r="I10">
            <v>2643.9291789035419</v>
          </cell>
          <cell r="J10">
            <v>1.1332990262726321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2491.7206404253616</v>
          </cell>
          <cell r="F13">
            <v>2443.3249132961619</v>
          </cell>
          <cell r="G13">
            <v>2332.949307826816</v>
          </cell>
          <cell r="H13">
            <v>2838.8754391432335</v>
          </cell>
          <cell r="I13">
            <v>2643.9291789035419</v>
          </cell>
          <cell r="J13">
            <v>1.1332990262726321</v>
          </cell>
        </row>
        <row r="14">
          <cell r="E14">
            <v>0.90559669099078599</v>
          </cell>
          <cell r="F14">
            <v>3.6379715224518572</v>
          </cell>
          <cell r="G14">
            <v>0.52350620663683334</v>
          </cell>
          <cell r="H14">
            <v>4.1781283470477302</v>
          </cell>
          <cell r="I14">
            <v>1.2719151408544427</v>
          </cell>
          <cell r="J14">
            <v>2.4296085217893042</v>
          </cell>
        </row>
        <row r="15">
          <cell r="E15">
            <v>20.805473684210561</v>
          </cell>
          <cell r="F15">
            <v>16.066159473684174</v>
          </cell>
          <cell r="G15">
            <v>15.716521052631595</v>
          </cell>
          <cell r="H15">
            <v>15.716787894736807</v>
          </cell>
          <cell r="I15">
            <v>24.6</v>
          </cell>
          <cell r="J15">
            <v>1.5652318930900389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20.755524563649878</v>
          </cell>
          <cell r="F17">
            <v>16.027588348187173</v>
          </cell>
          <cell r="G17">
            <v>15.678789327953382</v>
          </cell>
          <cell r="H17">
            <v>15.679055529432542</v>
          </cell>
          <cell r="I17">
            <v>24.540939919572658</v>
          </cell>
          <cell r="J17">
            <v>1.5652318177283711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20.755524563649878</v>
          </cell>
          <cell r="F20">
            <v>16.027588348187173</v>
          </cell>
          <cell r="G20">
            <v>15.678789327953382</v>
          </cell>
          <cell r="H20">
            <v>15.679055529432542</v>
          </cell>
          <cell r="I20">
            <v>24.540939919572658</v>
          </cell>
          <cell r="J20">
            <v>1.5652318177283711</v>
          </cell>
        </row>
        <row r="21">
          <cell r="E21">
            <v>4.9949120560684769E-2</v>
          </cell>
          <cell r="F21">
            <v>3.8571125497001056E-2</v>
          </cell>
          <cell r="G21">
            <v>3.7731724678212855E-2</v>
          </cell>
          <cell r="H21">
            <v>3.77323653042657E-2</v>
          </cell>
          <cell r="I21">
            <v>5.9060080427345313E-2</v>
          </cell>
          <cell r="J21">
            <v>1.5652632083750979</v>
          </cell>
        </row>
        <row r="22">
          <cell r="E22">
            <v>0.83468084281580113</v>
          </cell>
          <cell r="F22">
            <v>0.65657552770258343</v>
          </cell>
          <cell r="G22">
            <v>0.67352492637209194</v>
          </cell>
          <cell r="H22">
            <v>0.55281363933676686</v>
          </cell>
          <cell r="I22">
            <v>0.92998600580448421</v>
          </cell>
          <cell r="J22">
            <v>1.3807744441082632</v>
          </cell>
        </row>
        <row r="23">
          <cell r="E23">
            <v>2513.431710800563</v>
          </cell>
          <cell r="F23">
            <v>2463.0290442922983</v>
          </cell>
          <cell r="G23">
            <v>2349.1893350860842</v>
          </cell>
          <cell r="H23">
            <v>2858.7703553850179</v>
          </cell>
          <cell r="I23">
            <v>2669.8010940443965</v>
          </cell>
          <cell r="J23">
            <v>1.1364776155628868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2512.4761649890115</v>
          </cell>
          <cell r="F25">
            <v>2459.3525016443491</v>
          </cell>
          <cell r="G25">
            <v>2348.6280971547694</v>
          </cell>
          <cell r="H25">
            <v>2854.5544946726659</v>
          </cell>
          <cell r="I25">
            <v>2668.4701188231147</v>
          </cell>
          <cell r="J25">
            <v>1.1361824897078494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2512.4761649890115</v>
          </cell>
          <cell r="F28">
            <v>2459.3525016443491</v>
          </cell>
          <cell r="G28">
            <v>2348.6280971547694</v>
          </cell>
          <cell r="H28">
            <v>2854.5544946726659</v>
          </cell>
          <cell r="I28">
            <v>2668.4701188231147</v>
          </cell>
          <cell r="J28">
            <v>1.1361824897078494</v>
          </cell>
        </row>
        <row r="29">
          <cell r="E29">
            <v>0.95554581155147078</v>
          </cell>
          <cell r="F29">
            <v>3.6765426479488581</v>
          </cell>
          <cell r="G29">
            <v>0.56123793131504618</v>
          </cell>
          <cell r="H29">
            <v>4.2158607123519962</v>
          </cell>
          <cell r="I29">
            <v>1.330975221281788</v>
          </cell>
          <cell r="J29">
            <v>2.3714990506132705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2512.4761649890115</v>
          </cell>
          <cell r="F66">
            <v>2459.3525016443491</v>
          </cell>
          <cell r="G66">
            <v>2348.6280971547694</v>
          </cell>
          <cell r="H66">
            <v>2854.5544946726659</v>
          </cell>
          <cell r="I66">
            <v>2668.4701188231147</v>
          </cell>
          <cell r="J66">
            <v>1.1361824897078494</v>
          </cell>
        </row>
      </sheetData>
      <sheetData sheetId="14"/>
      <sheetData sheetId="15"/>
      <sheetData sheetId="16"/>
      <sheetData sheetId="17"/>
      <sheetData sheetId="1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адающие по товарн балансу"/>
      <sheetName val="выпадающие на произ"/>
      <sheetName val="чис-ль р-чих"/>
      <sheetName val="амортизация"/>
      <sheetName val="др. затр."/>
      <sheetName val="17.1"/>
      <sheetName val="анализ ди-ки"/>
      <sheetName val="з-пл"/>
      <sheetName val="прилож к протоколу (08)"/>
      <sheetName val="кальк рабоч"/>
      <sheetName val="расчет тарифа за 08 (прогноз)"/>
      <sheetName val="расчет тарифа за 07"/>
      <sheetName val="расчет прибыли за 07"/>
      <sheetName val="расчет себест за 07"/>
      <sheetName val="расчет тарифа за 08"/>
      <sheetName val="расчет прибыли за 08"/>
      <sheetName val="расчет себест за 08"/>
      <sheetName val="расчет тарифа за 06"/>
      <sheetName val="расчет прибыли за 06"/>
      <sheetName val="расчет себест за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sqref="A1:G1"/>
    </sheetView>
  </sheetViews>
  <sheetFormatPr defaultRowHeight="12.75" x14ac:dyDescent="0.2"/>
  <cols>
    <col min="1" max="1" width="5" style="5" customWidth="1"/>
    <col min="2" max="2" width="39.42578125" style="4" customWidth="1"/>
    <col min="3" max="3" width="11.7109375" style="3" customWidth="1"/>
    <col min="4" max="4" width="12.7109375" style="2" customWidth="1"/>
    <col min="5" max="5" width="13.85546875" style="1" customWidth="1"/>
    <col min="6" max="7" width="12.7109375" style="1" customWidth="1"/>
    <col min="8" max="16384" width="9.140625" style="1"/>
  </cols>
  <sheetData>
    <row r="1" spans="1:8" ht="15.75" x14ac:dyDescent="0.2">
      <c r="A1" s="57" t="s">
        <v>121</v>
      </c>
      <c r="B1" s="57"/>
      <c r="C1" s="57"/>
      <c r="D1" s="57"/>
      <c r="E1" s="57"/>
      <c r="F1" s="57"/>
      <c r="G1" s="57"/>
    </row>
    <row r="2" spans="1:8" ht="15.75" x14ac:dyDescent="0.2">
      <c r="A2" s="56"/>
      <c r="B2" s="56"/>
      <c r="C2" s="56"/>
      <c r="D2" s="56"/>
      <c r="E2" s="56"/>
      <c r="F2" s="56"/>
      <c r="G2" s="56"/>
    </row>
    <row r="3" spans="1:8" ht="15" x14ac:dyDescent="0.2">
      <c r="A3" s="55" t="s">
        <v>16</v>
      </c>
      <c r="B3" s="55" t="s">
        <v>116</v>
      </c>
      <c r="C3" s="55" t="s">
        <v>0</v>
      </c>
      <c r="D3" s="54" t="s">
        <v>117</v>
      </c>
      <c r="E3" s="53"/>
      <c r="F3" s="58" t="s">
        <v>118</v>
      </c>
      <c r="G3" s="59"/>
    </row>
    <row r="4" spans="1:8" s="6" customFormat="1" ht="45" x14ac:dyDescent="0.2">
      <c r="A4" s="52"/>
      <c r="B4" s="52"/>
      <c r="C4" s="52"/>
      <c r="D4" s="24" t="s">
        <v>23</v>
      </c>
      <c r="E4" s="24" t="s">
        <v>115</v>
      </c>
      <c r="F4" s="24" t="s">
        <v>23</v>
      </c>
      <c r="G4" s="24" t="s">
        <v>114</v>
      </c>
    </row>
    <row r="5" spans="1:8" s="6" customFormat="1" ht="30" x14ac:dyDescent="0.2">
      <c r="A5" s="24" t="s">
        <v>1</v>
      </c>
      <c r="B5" s="40" t="s">
        <v>113</v>
      </c>
      <c r="C5" s="24" t="s">
        <v>80</v>
      </c>
      <c r="D5" s="39">
        <v>3347.31</v>
      </c>
      <c r="E5" s="39">
        <v>2729.83</v>
      </c>
      <c r="F5" s="39">
        <v>2863.14</v>
      </c>
      <c r="G5" s="39">
        <v>2334.9899999999998</v>
      </c>
      <c r="H5" s="35">
        <v>2334.9899999999998</v>
      </c>
    </row>
    <row r="6" spans="1:8" s="6" customFormat="1" ht="15" x14ac:dyDescent="0.2">
      <c r="A6" s="24"/>
      <c r="B6" s="51" t="s">
        <v>112</v>
      </c>
      <c r="C6" s="50" t="s">
        <v>111</v>
      </c>
      <c r="D6" s="49">
        <v>9</v>
      </c>
      <c r="E6" s="39">
        <v>9</v>
      </c>
      <c r="F6" s="49">
        <v>9</v>
      </c>
      <c r="G6" s="49">
        <v>9</v>
      </c>
      <c r="H6" s="35">
        <v>0</v>
      </c>
    </row>
    <row r="7" spans="1:8" s="6" customFormat="1" ht="15" x14ac:dyDescent="0.2">
      <c r="A7" s="24"/>
      <c r="B7" s="51" t="s">
        <v>110</v>
      </c>
      <c r="C7" s="50" t="s">
        <v>80</v>
      </c>
      <c r="D7" s="49">
        <v>30993.61</v>
      </c>
      <c r="E7" s="39">
        <v>30993.61</v>
      </c>
      <c r="F7" s="49">
        <v>26510.560000000001</v>
      </c>
      <c r="G7" s="49">
        <v>21620.28</v>
      </c>
      <c r="H7" s="35">
        <v>0</v>
      </c>
    </row>
    <row r="8" spans="1:8" s="6" customFormat="1" ht="30" x14ac:dyDescent="0.2">
      <c r="A8" s="24" t="s">
        <v>2</v>
      </c>
      <c r="B8" s="40" t="s">
        <v>109</v>
      </c>
      <c r="C8" s="24" t="s">
        <v>80</v>
      </c>
      <c r="D8" s="39">
        <v>1010.89</v>
      </c>
      <c r="E8" s="39">
        <v>824.41</v>
      </c>
      <c r="F8" s="39">
        <v>864.67</v>
      </c>
      <c r="G8" s="39">
        <v>705.17</v>
      </c>
      <c r="H8" s="35">
        <v>705.17</v>
      </c>
    </row>
    <row r="9" spans="1:8" ht="30" customHeight="1" x14ac:dyDescent="0.2">
      <c r="A9" s="24" t="s">
        <v>3</v>
      </c>
      <c r="B9" s="40" t="s">
        <v>108</v>
      </c>
      <c r="C9" s="24" t="s">
        <v>80</v>
      </c>
      <c r="D9" s="39">
        <v>6810.5</v>
      </c>
      <c r="E9" s="39">
        <v>5554.16</v>
      </c>
      <c r="F9" s="39">
        <v>2280.25</v>
      </c>
      <c r="G9" s="39">
        <v>1859.63</v>
      </c>
      <c r="H9" s="35">
        <v>1859.63</v>
      </c>
    </row>
    <row r="10" spans="1:8" ht="30" x14ac:dyDescent="0.2">
      <c r="A10" s="24" t="s">
        <v>107</v>
      </c>
      <c r="B10" s="40" t="s">
        <v>106</v>
      </c>
      <c r="C10" s="24" t="s">
        <v>80</v>
      </c>
      <c r="D10" s="39">
        <v>6009.24</v>
      </c>
      <c r="E10" s="39">
        <v>4900.71</v>
      </c>
      <c r="F10" s="39">
        <v>1869.42</v>
      </c>
      <c r="G10" s="39">
        <v>1524.58</v>
      </c>
      <c r="H10" s="35">
        <v>1524.58</v>
      </c>
    </row>
    <row r="11" spans="1:8" ht="15" x14ac:dyDescent="0.2">
      <c r="A11" s="24" t="s">
        <v>119</v>
      </c>
      <c r="B11" s="40" t="s">
        <v>105</v>
      </c>
      <c r="C11" s="24" t="s">
        <v>80</v>
      </c>
      <c r="D11" s="39">
        <v>360</v>
      </c>
      <c r="E11" s="39">
        <v>293.58999999999997</v>
      </c>
      <c r="F11" s="39">
        <v>0</v>
      </c>
      <c r="G11" s="39">
        <v>0</v>
      </c>
      <c r="H11" s="35">
        <v>0</v>
      </c>
    </row>
    <row r="12" spans="1:8" ht="15" x14ac:dyDescent="0.2">
      <c r="A12" s="24" t="s">
        <v>104</v>
      </c>
      <c r="B12" s="40" t="s">
        <v>103</v>
      </c>
      <c r="C12" s="24" t="s">
        <v>80</v>
      </c>
      <c r="D12" s="39">
        <v>285.83999999999997</v>
      </c>
      <c r="E12" s="39">
        <v>233.11</v>
      </c>
      <c r="F12" s="39">
        <v>255.41</v>
      </c>
      <c r="G12" s="39">
        <v>208.3</v>
      </c>
      <c r="H12" s="45"/>
    </row>
    <row r="13" spans="1:8" ht="30" x14ac:dyDescent="0.2">
      <c r="A13" s="48" t="s">
        <v>102</v>
      </c>
      <c r="B13" s="40" t="s">
        <v>101</v>
      </c>
      <c r="C13" s="24" t="s">
        <v>80</v>
      </c>
      <c r="D13" s="39">
        <v>155.41999999999999</v>
      </c>
      <c r="E13" s="39">
        <v>126.75</v>
      </c>
      <c r="F13" s="39">
        <v>155.41999999999999</v>
      </c>
      <c r="G13" s="39">
        <v>126.75</v>
      </c>
      <c r="H13" s="35">
        <v>126.75</v>
      </c>
    </row>
    <row r="14" spans="1:8" ht="15" x14ac:dyDescent="0.2">
      <c r="A14" s="24" t="s">
        <v>4</v>
      </c>
      <c r="B14" s="40" t="s">
        <v>100</v>
      </c>
      <c r="C14" s="24" t="s">
        <v>80</v>
      </c>
      <c r="D14" s="39">
        <v>0</v>
      </c>
      <c r="E14" s="39">
        <v>0</v>
      </c>
      <c r="F14" s="39">
        <v>0</v>
      </c>
      <c r="G14" s="39">
        <v>0</v>
      </c>
      <c r="H14" s="35">
        <v>0</v>
      </c>
    </row>
    <row r="15" spans="1:8" ht="15" x14ac:dyDescent="0.2">
      <c r="A15" s="24" t="s">
        <v>10</v>
      </c>
      <c r="B15" s="40" t="s">
        <v>99</v>
      </c>
      <c r="C15" s="24" t="s">
        <v>80</v>
      </c>
      <c r="D15" s="39">
        <v>7286.38</v>
      </c>
      <c r="E15" s="39">
        <v>5942.25</v>
      </c>
      <c r="F15" s="39">
        <v>1036.32</v>
      </c>
      <c r="G15" s="39">
        <v>845.15</v>
      </c>
      <c r="H15" s="45"/>
    </row>
    <row r="16" spans="1:8" ht="15.75" x14ac:dyDescent="0.2">
      <c r="A16" s="24" t="s">
        <v>11</v>
      </c>
      <c r="B16" s="47" t="s">
        <v>98</v>
      </c>
      <c r="C16" s="24" t="s">
        <v>80</v>
      </c>
      <c r="D16" s="39">
        <v>12510.47</v>
      </c>
      <c r="E16" s="39">
        <v>10202.65</v>
      </c>
      <c r="F16" s="39">
        <v>11995.65</v>
      </c>
      <c r="G16" s="39">
        <v>9782.8700000000008</v>
      </c>
      <c r="H16" s="45"/>
    </row>
    <row r="17" spans="1:8" ht="15.6" customHeight="1" x14ac:dyDescent="0.2">
      <c r="A17" s="24" t="s">
        <v>120</v>
      </c>
      <c r="B17" s="37" t="s">
        <v>96</v>
      </c>
      <c r="C17" s="24" t="s">
        <v>80</v>
      </c>
      <c r="D17" s="36">
        <v>30965.55</v>
      </c>
      <c r="E17" s="36">
        <v>25253.3</v>
      </c>
      <c r="F17" s="36">
        <v>19040.03</v>
      </c>
      <c r="G17" s="36">
        <v>15527.81</v>
      </c>
      <c r="H17" s="35">
        <v>15527.81</v>
      </c>
    </row>
    <row r="18" spans="1:8" ht="15.6" customHeight="1" x14ac:dyDescent="0.2">
      <c r="A18" s="24"/>
      <c r="B18" s="37"/>
      <c r="C18" s="24"/>
      <c r="D18" s="39"/>
      <c r="E18" s="39"/>
      <c r="F18" s="39"/>
      <c r="G18" s="39"/>
      <c r="H18" s="35">
        <v>0</v>
      </c>
    </row>
    <row r="19" spans="1:8" ht="15.6" customHeight="1" x14ac:dyDescent="0.2">
      <c r="A19" s="24" t="s">
        <v>97</v>
      </c>
      <c r="B19" s="40" t="s">
        <v>94</v>
      </c>
      <c r="C19" s="24" t="s">
        <v>80</v>
      </c>
      <c r="D19" s="39">
        <v>2040.65</v>
      </c>
      <c r="E19" s="39">
        <v>1664.21</v>
      </c>
      <c r="F19" s="39">
        <v>464.82</v>
      </c>
      <c r="G19" s="39">
        <v>379.07</v>
      </c>
      <c r="H19" s="35">
        <v>379.07</v>
      </c>
    </row>
    <row r="20" spans="1:8" ht="15" x14ac:dyDescent="0.2">
      <c r="A20" s="24"/>
      <c r="B20" s="40" t="s">
        <v>93</v>
      </c>
      <c r="C20" s="24" t="s">
        <v>80</v>
      </c>
      <c r="D20" s="39">
        <v>1471.38</v>
      </c>
      <c r="E20" s="39">
        <v>1199.95</v>
      </c>
      <c r="F20" s="39">
        <v>0</v>
      </c>
      <c r="G20" s="39">
        <v>0</v>
      </c>
      <c r="H20" s="35"/>
    </row>
    <row r="21" spans="1:8" s="46" customFormat="1" ht="15" x14ac:dyDescent="0.2">
      <c r="A21" s="24"/>
      <c r="B21" s="40" t="s">
        <v>92</v>
      </c>
      <c r="C21" s="24" t="s">
        <v>80</v>
      </c>
      <c r="D21" s="39">
        <v>569.27</v>
      </c>
      <c r="E21" s="39">
        <v>464.26</v>
      </c>
      <c r="F21" s="39">
        <v>455.67</v>
      </c>
      <c r="G21" s="39">
        <v>371.61</v>
      </c>
      <c r="H21" s="35"/>
    </row>
    <row r="22" spans="1:8" ht="15" x14ac:dyDescent="0.2">
      <c r="A22" s="24"/>
      <c r="B22" s="40" t="s">
        <v>91</v>
      </c>
      <c r="C22" s="24" t="s">
        <v>80</v>
      </c>
      <c r="D22" s="39"/>
      <c r="E22" s="39"/>
      <c r="F22" s="39">
        <v>9.15</v>
      </c>
      <c r="G22" s="39">
        <v>7.46</v>
      </c>
      <c r="H22" s="45"/>
    </row>
    <row r="23" spans="1:8" ht="15" x14ac:dyDescent="0.2">
      <c r="A23" s="24" t="s">
        <v>95</v>
      </c>
      <c r="B23" s="37" t="s">
        <v>89</v>
      </c>
      <c r="C23" s="24" t="s">
        <v>80</v>
      </c>
      <c r="D23" s="36">
        <v>33006.199999999997</v>
      </c>
      <c r="E23" s="36">
        <v>26917.51</v>
      </c>
      <c r="F23" s="36">
        <v>19504.849999999999</v>
      </c>
      <c r="G23" s="36">
        <v>15906.88</v>
      </c>
      <c r="H23" s="35">
        <v>15906.88</v>
      </c>
    </row>
    <row r="24" spans="1:8" ht="15" x14ac:dyDescent="0.2">
      <c r="A24" s="24"/>
      <c r="B24" s="37"/>
      <c r="C24" s="24"/>
      <c r="D24" s="36"/>
      <c r="E24" s="36"/>
      <c r="F24" s="36"/>
      <c r="G24" s="36"/>
      <c r="H24" s="35">
        <v>0.5</v>
      </c>
    </row>
    <row r="25" spans="1:8" ht="15" x14ac:dyDescent="0.2">
      <c r="A25" s="24" t="s">
        <v>90</v>
      </c>
      <c r="B25" s="40" t="s">
        <v>5</v>
      </c>
      <c r="C25" s="24" t="s">
        <v>6</v>
      </c>
      <c r="D25" s="44">
        <v>33.448</v>
      </c>
      <c r="E25" s="44">
        <v>27.277999999999999</v>
      </c>
      <c r="F25" s="44">
        <v>33.448</v>
      </c>
      <c r="G25" s="44">
        <v>27.277999999999999</v>
      </c>
      <c r="H25" s="35">
        <v>27.27</v>
      </c>
    </row>
    <row r="26" spans="1:8" ht="15" x14ac:dyDescent="0.2">
      <c r="A26" s="24" t="s">
        <v>88</v>
      </c>
      <c r="B26" s="40" t="s">
        <v>86</v>
      </c>
      <c r="C26" s="24" t="s">
        <v>7</v>
      </c>
      <c r="D26" s="44">
        <v>5.5739999999999998</v>
      </c>
      <c r="E26" s="44">
        <v>4.7279999999999998</v>
      </c>
      <c r="F26" s="44">
        <v>5.5739999999999998</v>
      </c>
      <c r="G26" s="44">
        <v>4.7279999999999998</v>
      </c>
      <c r="H26" s="35">
        <v>9.4600000000000009</v>
      </c>
    </row>
    <row r="27" spans="1:8" ht="15" x14ac:dyDescent="0.2">
      <c r="A27" s="24" t="s">
        <v>87</v>
      </c>
      <c r="B27" s="40" t="s">
        <v>8</v>
      </c>
      <c r="C27" s="24" t="s">
        <v>6</v>
      </c>
      <c r="D27" s="44">
        <v>1.3520000000000001</v>
      </c>
      <c r="E27" s="44">
        <v>1.125</v>
      </c>
      <c r="F27" s="44">
        <v>1.3520000000000001</v>
      </c>
      <c r="G27" s="44">
        <v>1.125</v>
      </c>
      <c r="H27" s="35">
        <v>1.1299999999999999</v>
      </c>
    </row>
    <row r="28" spans="1:8" ht="15" x14ac:dyDescent="0.2">
      <c r="A28" s="24" t="s">
        <v>85</v>
      </c>
      <c r="B28" s="40" t="s">
        <v>83</v>
      </c>
      <c r="C28" s="24" t="s">
        <v>75</v>
      </c>
      <c r="D28" s="43">
        <v>1340</v>
      </c>
      <c r="E28" s="42"/>
      <c r="F28" s="41"/>
      <c r="G28" s="39">
        <v>1926.35</v>
      </c>
      <c r="H28" s="35">
        <v>3852.57</v>
      </c>
    </row>
    <row r="29" spans="1:8" s="38" customFormat="1" ht="15" x14ac:dyDescent="0.2">
      <c r="A29" s="24"/>
      <c r="B29" s="40"/>
      <c r="C29" s="24"/>
      <c r="D29" s="39"/>
      <c r="E29" s="39"/>
      <c r="F29" s="39"/>
      <c r="G29" s="39"/>
      <c r="H29" s="35">
        <v>0</v>
      </c>
    </row>
    <row r="30" spans="1:8" s="7" customFormat="1" ht="28.5" x14ac:dyDescent="0.2">
      <c r="A30" s="24" t="s">
        <v>84</v>
      </c>
      <c r="B30" s="37" t="s">
        <v>9</v>
      </c>
      <c r="C30" s="24" t="s">
        <v>80</v>
      </c>
      <c r="D30" s="36">
        <v>1811.69</v>
      </c>
      <c r="E30" s="36">
        <v>1811.69</v>
      </c>
      <c r="F30" s="36" t="s">
        <v>79</v>
      </c>
      <c r="G30" s="36">
        <v>2167.14</v>
      </c>
      <c r="H30" s="35">
        <v>2167.14</v>
      </c>
    </row>
    <row r="31" spans="1:8" s="7" customFormat="1" ht="15" x14ac:dyDescent="0.2">
      <c r="A31" s="24"/>
      <c r="B31" s="37"/>
      <c r="C31" s="24"/>
      <c r="D31" s="36"/>
      <c r="E31" s="36"/>
      <c r="F31" s="36"/>
      <c r="G31" s="36"/>
      <c r="H31" s="35">
        <v>0</v>
      </c>
    </row>
    <row r="32" spans="1:8" ht="15" x14ac:dyDescent="0.2">
      <c r="A32" s="24" t="s">
        <v>82</v>
      </c>
      <c r="B32" s="37" t="s">
        <v>81</v>
      </c>
      <c r="C32" s="24" t="s">
        <v>80</v>
      </c>
      <c r="D32" s="36">
        <v>34817.89</v>
      </c>
      <c r="E32" s="36">
        <v>28729.200000000001</v>
      </c>
      <c r="F32" s="36" t="s">
        <v>79</v>
      </c>
      <c r="G32" s="36">
        <v>18074.02</v>
      </c>
      <c r="H32" s="35">
        <v>18074.02</v>
      </c>
    </row>
    <row r="33" spans="1:8" ht="15" x14ac:dyDescent="0.2">
      <c r="A33" s="33"/>
      <c r="B33" s="34"/>
      <c r="C33" s="33"/>
      <c r="D33" s="32"/>
      <c r="E33" s="31"/>
      <c r="F33" s="30"/>
      <c r="G33" s="30"/>
    </row>
    <row r="34" spans="1:8" ht="15" x14ac:dyDescent="0.2">
      <c r="A34" s="33"/>
      <c r="B34" s="34"/>
      <c r="C34" s="33"/>
      <c r="D34" s="32"/>
      <c r="E34" s="31"/>
      <c r="F34" s="29"/>
      <c r="G34" s="29"/>
    </row>
    <row r="35" spans="1:8" ht="14.25" x14ac:dyDescent="0.2">
      <c r="A35" s="61" t="s">
        <v>78</v>
      </c>
      <c r="B35" s="61"/>
      <c r="C35" s="61"/>
      <c r="D35" s="61"/>
      <c r="E35" s="61"/>
      <c r="F35" s="61"/>
      <c r="G35" s="61"/>
    </row>
    <row r="36" spans="1:8" ht="14.25" x14ac:dyDescent="0.2">
      <c r="A36" s="60"/>
      <c r="B36" s="60"/>
      <c r="C36" s="60"/>
      <c r="D36" s="60"/>
      <c r="E36" s="60"/>
      <c r="F36" s="60"/>
      <c r="G36" s="60"/>
    </row>
    <row r="37" spans="1:8" ht="30" x14ac:dyDescent="0.2">
      <c r="A37" s="26" t="s">
        <v>77</v>
      </c>
      <c r="B37" s="28"/>
      <c r="C37" s="24" t="s">
        <v>12</v>
      </c>
      <c r="D37" s="23">
        <v>493454.73</v>
      </c>
      <c r="E37" s="22">
        <v>529743.26</v>
      </c>
      <c r="F37" s="22"/>
      <c r="G37" s="22">
        <v>280366.61</v>
      </c>
      <c r="H37" s="7"/>
    </row>
    <row r="38" spans="1:8" ht="45.75" customHeight="1" x14ac:dyDescent="0.2">
      <c r="A38" s="26" t="s">
        <v>76</v>
      </c>
      <c r="B38" s="27"/>
      <c r="C38" s="24" t="s">
        <v>75</v>
      </c>
      <c r="D38" s="23">
        <v>54.16</v>
      </c>
      <c r="E38" s="22">
        <v>66416.94</v>
      </c>
      <c r="F38" s="22"/>
      <c r="G38" s="22">
        <v>79.45</v>
      </c>
      <c r="H38" s="7"/>
    </row>
    <row r="39" spans="1:8" ht="15" x14ac:dyDescent="0.2">
      <c r="A39" s="26" t="s">
        <v>74</v>
      </c>
      <c r="B39" s="25"/>
      <c r="C39" s="24" t="s">
        <v>21</v>
      </c>
      <c r="D39" s="23">
        <v>4341.7</v>
      </c>
      <c r="E39" s="21" t="s">
        <v>73</v>
      </c>
      <c r="F39" s="22"/>
      <c r="G39" s="21">
        <v>0.66259000000000001</v>
      </c>
      <c r="H39" s="6"/>
    </row>
    <row r="40" spans="1:8" s="7" customFormat="1" ht="30" customHeight="1" x14ac:dyDescent="0.25">
      <c r="A40" s="20"/>
      <c r="B40" s="19"/>
      <c r="C40" s="18"/>
      <c r="D40" s="17"/>
      <c r="E40" s="16"/>
      <c r="F40" s="15"/>
      <c r="G40" s="15"/>
    </row>
    <row r="41" spans="1:8" s="7" customFormat="1" ht="15.75" x14ac:dyDescent="0.2">
      <c r="A41" s="14"/>
      <c r="B41" s="14"/>
      <c r="C41" s="13"/>
      <c r="D41" s="11"/>
      <c r="E41" s="12"/>
      <c r="F41" s="11"/>
      <c r="G41" s="11"/>
    </row>
    <row r="42" spans="1:8" s="7" customFormat="1" ht="29.25" customHeight="1" x14ac:dyDescent="0.2">
      <c r="A42" s="10"/>
      <c r="B42" s="10"/>
      <c r="C42" s="9"/>
      <c r="D42" s="8"/>
      <c r="E42" s="8"/>
      <c r="F42" s="8"/>
      <c r="G42" s="8"/>
    </row>
    <row r="43" spans="1:8" s="7" customFormat="1" ht="15.6" customHeight="1" x14ac:dyDescent="0.2">
      <c r="A43" s="10"/>
      <c r="B43" s="10"/>
      <c r="C43" s="9"/>
      <c r="D43" s="8"/>
      <c r="E43" s="8"/>
      <c r="F43" s="8"/>
      <c r="G43" s="8"/>
    </row>
    <row r="44" spans="1:8" s="6" customFormat="1" ht="16.5" customHeight="1" x14ac:dyDescent="0.2">
      <c r="A44" s="5"/>
      <c r="B44" s="4"/>
      <c r="C44" s="3"/>
      <c r="D44" s="2"/>
      <c r="E44" s="1"/>
      <c r="F44" s="1"/>
      <c r="G44" s="1"/>
    </row>
    <row r="45" spans="1:8" ht="15" customHeight="1" x14ac:dyDescent="0.2"/>
    <row r="46" spans="1:8" ht="15" customHeight="1" x14ac:dyDescent="0.2"/>
    <row r="48" spans="1:8" ht="15" customHeight="1" x14ac:dyDescent="0.2"/>
  </sheetData>
  <mergeCells count="15">
    <mergeCell ref="A37:B37"/>
    <mergeCell ref="A1:G1"/>
    <mergeCell ref="A3:A4"/>
    <mergeCell ref="B3:B4"/>
    <mergeCell ref="C3:C4"/>
    <mergeCell ref="D3:E3"/>
    <mergeCell ref="F3:G3"/>
    <mergeCell ref="A41:B41"/>
    <mergeCell ref="A42:B42"/>
    <mergeCell ref="A43:B43"/>
    <mergeCell ref="D28:E28"/>
    <mergeCell ref="A35:G35"/>
    <mergeCell ref="A38:B38"/>
    <mergeCell ref="A39:B39"/>
    <mergeCell ref="F33:G33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5.75" x14ac:dyDescent="0.25"/>
  <cols>
    <col min="1" max="1" width="3.85546875" style="63" customWidth="1"/>
    <col min="2" max="2" width="15.5703125" style="63" bestFit="1" customWidth="1"/>
    <col min="3" max="3" width="43.7109375" style="63" bestFit="1" customWidth="1"/>
    <col min="4" max="4" width="52.85546875" style="63" bestFit="1" customWidth="1"/>
    <col min="5" max="5" width="23.5703125" style="63" bestFit="1" customWidth="1"/>
    <col min="6" max="16384" width="9.140625" style="63"/>
  </cols>
  <sheetData>
    <row r="1" spans="1:5" ht="31.5" customHeight="1" x14ac:dyDescent="0.25">
      <c r="A1" s="62" t="s">
        <v>122</v>
      </c>
      <c r="B1" s="62"/>
      <c r="C1" s="62"/>
      <c r="D1" s="62"/>
      <c r="E1" s="62"/>
    </row>
    <row r="2" spans="1:5" x14ac:dyDescent="0.25">
      <c r="A2" s="64"/>
      <c r="B2" s="64"/>
      <c r="C2" s="64"/>
      <c r="D2" s="64"/>
      <c r="E2" s="64"/>
    </row>
    <row r="3" spans="1:5" ht="48.75" customHeight="1" x14ac:dyDescent="0.25">
      <c r="A3" s="65" t="s">
        <v>123</v>
      </c>
      <c r="B3" s="65"/>
      <c r="C3" s="65"/>
      <c r="D3" s="65"/>
      <c r="E3" s="65"/>
    </row>
    <row r="4" spans="1:5" x14ac:dyDescent="0.25">
      <c r="A4" s="64"/>
      <c r="B4" s="64"/>
      <c r="C4" s="64"/>
      <c r="D4" s="64"/>
      <c r="E4" s="64"/>
    </row>
    <row r="5" spans="1:5" x14ac:dyDescent="0.25">
      <c r="A5" s="66" t="s">
        <v>16</v>
      </c>
      <c r="B5" s="67" t="s">
        <v>17</v>
      </c>
      <c r="C5" s="68" t="s">
        <v>18</v>
      </c>
      <c r="D5" s="68"/>
      <c r="E5" s="66" t="s">
        <v>13</v>
      </c>
    </row>
    <row r="6" spans="1:5" x14ac:dyDescent="0.25">
      <c r="A6" s="66"/>
      <c r="B6" s="67"/>
      <c r="C6" s="69" t="s">
        <v>19</v>
      </c>
      <c r="D6" s="69" t="s">
        <v>20</v>
      </c>
      <c r="E6" s="66"/>
    </row>
    <row r="7" spans="1:5" x14ac:dyDescent="0.25">
      <c r="A7" s="66"/>
      <c r="B7" s="67"/>
      <c r="C7" s="69" t="s">
        <v>124</v>
      </c>
      <c r="D7" s="69" t="s">
        <v>125</v>
      </c>
      <c r="E7" s="69" t="s">
        <v>126</v>
      </c>
    </row>
    <row r="8" spans="1:5" x14ac:dyDescent="0.25">
      <c r="A8" s="69">
        <v>1</v>
      </c>
      <c r="B8" s="70" t="s">
        <v>14</v>
      </c>
      <c r="C8" s="72">
        <v>233607.74</v>
      </c>
      <c r="D8" s="69">
        <v>73.349999999999994</v>
      </c>
      <c r="E8" s="71">
        <v>0.60751999999999995</v>
      </c>
    </row>
    <row r="9" spans="1:5" x14ac:dyDescent="0.25">
      <c r="A9" s="69">
        <v>2</v>
      </c>
      <c r="B9" s="70" t="s">
        <v>15</v>
      </c>
      <c r="C9" s="72">
        <v>234549.2</v>
      </c>
      <c r="D9" s="69">
        <v>88.53</v>
      </c>
      <c r="E9" s="69">
        <v>0.63397999999999999</v>
      </c>
    </row>
  </sheetData>
  <mergeCells count="6">
    <mergeCell ref="A1:E1"/>
    <mergeCell ref="A3:E3"/>
    <mergeCell ref="A5:A7"/>
    <mergeCell ref="B5:B7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5.75" x14ac:dyDescent="0.25"/>
  <cols>
    <col min="1" max="1" width="4" style="63" customWidth="1"/>
    <col min="2" max="2" width="71.5703125" style="63" bestFit="1" customWidth="1"/>
    <col min="3" max="3" width="7.28515625" style="63" bestFit="1" customWidth="1"/>
    <col min="4" max="4" width="4" style="63" bestFit="1" customWidth="1"/>
    <col min="5" max="5" width="5.42578125" style="63" bestFit="1" customWidth="1"/>
    <col min="6" max="6" width="7.28515625" style="63" bestFit="1" customWidth="1"/>
    <col min="7" max="7" width="6.140625" style="63" bestFit="1" customWidth="1"/>
    <col min="8" max="16384" width="9.140625" style="63"/>
  </cols>
  <sheetData>
    <row r="1" spans="1:7" x14ac:dyDescent="0.25">
      <c r="A1" s="73" t="s">
        <v>127</v>
      </c>
      <c r="B1" s="73"/>
      <c r="C1" s="73"/>
      <c r="D1" s="73"/>
      <c r="E1" s="73"/>
      <c r="F1" s="73"/>
      <c r="G1" s="73"/>
    </row>
    <row r="2" spans="1:7" ht="16.5" thickBot="1" x14ac:dyDescent="0.3">
      <c r="A2" s="64"/>
      <c r="B2" s="64"/>
      <c r="C2" s="64"/>
      <c r="D2" s="64"/>
      <c r="E2" s="64"/>
      <c r="F2" s="64"/>
      <c r="G2" s="64"/>
    </row>
    <row r="3" spans="1:7" x14ac:dyDescent="0.25">
      <c r="A3" s="74" t="s">
        <v>16</v>
      </c>
      <c r="B3" s="75" t="s">
        <v>22</v>
      </c>
      <c r="C3" s="76" t="s">
        <v>6</v>
      </c>
      <c r="D3" s="77"/>
      <c r="E3" s="77"/>
      <c r="F3" s="77"/>
      <c r="G3" s="78"/>
    </row>
    <row r="4" spans="1:7" x14ac:dyDescent="0.25">
      <c r="A4" s="79"/>
      <c r="B4" s="80"/>
      <c r="C4" s="81" t="s">
        <v>23</v>
      </c>
      <c r="D4" s="82" t="s">
        <v>24</v>
      </c>
      <c r="E4" s="82" t="s">
        <v>25</v>
      </c>
      <c r="F4" s="82" t="s">
        <v>26</v>
      </c>
      <c r="G4" s="83" t="s">
        <v>27</v>
      </c>
    </row>
    <row r="5" spans="1:7" x14ac:dyDescent="0.25">
      <c r="A5" s="84" t="s">
        <v>28</v>
      </c>
      <c r="B5" s="85" t="s">
        <v>29</v>
      </c>
      <c r="C5" s="86">
        <v>34.799999999999997</v>
      </c>
      <c r="D5" s="87"/>
      <c r="E5" s="87"/>
      <c r="F5" s="88">
        <f>C5</f>
        <v>34.799999999999997</v>
      </c>
      <c r="G5" s="89">
        <f>F5-F14-F16-F18-F22</f>
        <v>0.15999999999999659</v>
      </c>
    </row>
    <row r="6" spans="1:7" x14ac:dyDescent="0.25">
      <c r="A6" s="90" t="s">
        <v>30</v>
      </c>
      <c r="B6" s="91" t="s">
        <v>31</v>
      </c>
      <c r="C6" s="92">
        <f>C5</f>
        <v>34.799999999999997</v>
      </c>
      <c r="D6" s="93"/>
      <c r="E6" s="93"/>
      <c r="F6" s="93">
        <f>F5</f>
        <v>34.799999999999997</v>
      </c>
      <c r="G6" s="94">
        <f>G5</f>
        <v>0.15999999999999659</v>
      </c>
    </row>
    <row r="7" spans="1:7" x14ac:dyDescent="0.25">
      <c r="A7" s="90"/>
      <c r="B7" s="91" t="s">
        <v>32</v>
      </c>
      <c r="C7" s="81"/>
      <c r="D7" s="82"/>
      <c r="E7" s="82"/>
      <c r="F7" s="82"/>
      <c r="G7" s="83"/>
    </row>
    <row r="8" spans="1:7" x14ac:dyDescent="0.25">
      <c r="A8" s="90"/>
      <c r="B8" s="91" t="s">
        <v>33</v>
      </c>
      <c r="C8" s="95">
        <f>C6</f>
        <v>34.799999999999997</v>
      </c>
      <c r="D8" s="93"/>
      <c r="E8" s="82"/>
      <c r="F8" s="93">
        <f>F6</f>
        <v>34.799999999999997</v>
      </c>
      <c r="G8" s="83"/>
    </row>
    <row r="9" spans="1:7" x14ac:dyDescent="0.25">
      <c r="A9" s="90"/>
      <c r="B9" s="91" t="s">
        <v>34</v>
      </c>
      <c r="C9" s="95"/>
      <c r="D9" s="82"/>
      <c r="E9" s="93"/>
      <c r="F9" s="93"/>
      <c r="G9" s="83"/>
    </row>
    <row r="10" spans="1:7" x14ac:dyDescent="0.25">
      <c r="A10" s="90"/>
      <c r="B10" s="91" t="s">
        <v>35</v>
      </c>
      <c r="C10" s="95"/>
      <c r="D10" s="82"/>
      <c r="E10" s="82"/>
      <c r="F10" s="93"/>
      <c r="G10" s="94">
        <f>G6</f>
        <v>0.15999999999999659</v>
      </c>
    </row>
    <row r="11" spans="1:7" x14ac:dyDescent="0.25">
      <c r="A11" s="90" t="s">
        <v>36</v>
      </c>
      <c r="B11" s="91" t="s">
        <v>37</v>
      </c>
      <c r="C11" s="95"/>
      <c r="D11" s="82"/>
      <c r="E11" s="82"/>
      <c r="F11" s="93"/>
      <c r="G11" s="83"/>
    </row>
    <row r="12" spans="1:7" x14ac:dyDescent="0.25">
      <c r="A12" s="90" t="s">
        <v>38</v>
      </c>
      <c r="B12" s="91" t="s">
        <v>39</v>
      </c>
      <c r="C12" s="81"/>
      <c r="D12" s="82"/>
      <c r="E12" s="82"/>
      <c r="F12" s="82"/>
      <c r="G12" s="83"/>
    </row>
    <row r="13" spans="1:7" x14ac:dyDescent="0.25">
      <c r="A13" s="90" t="s">
        <v>40</v>
      </c>
      <c r="B13" s="91" t="s">
        <v>41</v>
      </c>
      <c r="C13" s="95">
        <f>SUM(D13:G13)</f>
        <v>34.799999999999997</v>
      </c>
      <c r="D13" s="93"/>
      <c r="E13" s="93"/>
      <c r="F13" s="93">
        <f>F8</f>
        <v>34.799999999999997</v>
      </c>
      <c r="G13" s="94"/>
    </row>
    <row r="14" spans="1:7" x14ac:dyDescent="0.25">
      <c r="A14" s="90" t="s">
        <v>42</v>
      </c>
      <c r="B14" s="96" t="s">
        <v>43</v>
      </c>
      <c r="C14" s="97">
        <f>SUM(D14:G14)</f>
        <v>1.3520000000000001</v>
      </c>
      <c r="D14" s="98"/>
      <c r="E14" s="99"/>
      <c r="F14" s="99">
        <v>1.2290000000000001</v>
      </c>
      <c r="G14" s="89">
        <v>0.123</v>
      </c>
    </row>
    <row r="15" spans="1:7" x14ac:dyDescent="0.25">
      <c r="A15" s="90"/>
      <c r="B15" s="96" t="s">
        <v>44</v>
      </c>
      <c r="C15" s="100">
        <f>C14/C5*100</f>
        <v>3.8850574712643686</v>
      </c>
      <c r="D15" s="101"/>
      <c r="E15" s="101"/>
      <c r="F15" s="101">
        <f>F14/F5*100</f>
        <v>3.5316091954022992</v>
      </c>
      <c r="G15" s="102">
        <f>G14/G5*100</f>
        <v>76.875000000001634</v>
      </c>
    </row>
    <row r="16" spans="1:7" x14ac:dyDescent="0.25">
      <c r="A16" s="90" t="s">
        <v>45</v>
      </c>
      <c r="B16" s="91" t="s">
        <v>46</v>
      </c>
      <c r="C16" s="95">
        <f>SUM(D16:G16)</f>
        <v>6.17</v>
      </c>
      <c r="D16" s="82"/>
      <c r="E16" s="82"/>
      <c r="F16" s="93">
        <v>6.17</v>
      </c>
      <c r="G16" s="94"/>
    </row>
    <row r="17" spans="1:7" x14ac:dyDescent="0.25">
      <c r="A17" s="90" t="s">
        <v>47</v>
      </c>
      <c r="B17" s="96" t="s">
        <v>48</v>
      </c>
      <c r="C17" s="97">
        <f>C16+C18+C22</f>
        <v>33.447999999999993</v>
      </c>
      <c r="D17" s="87"/>
      <c r="E17" s="98"/>
      <c r="F17" s="99">
        <f>F5-F14</f>
        <v>33.570999999999998</v>
      </c>
      <c r="G17" s="89">
        <f>G5-G14</f>
        <v>3.6999999999996591E-2</v>
      </c>
    </row>
    <row r="18" spans="1:7" x14ac:dyDescent="0.25">
      <c r="A18" s="90" t="s">
        <v>49</v>
      </c>
      <c r="B18" s="96" t="s">
        <v>50</v>
      </c>
      <c r="C18" s="97">
        <f>SUM(D18:G18)</f>
        <v>16.260999999999996</v>
      </c>
      <c r="D18" s="103"/>
      <c r="E18" s="103"/>
      <c r="F18" s="99">
        <v>16.224</v>
      </c>
      <c r="G18" s="104">
        <f>G17</f>
        <v>3.6999999999996591E-2</v>
      </c>
    </row>
    <row r="19" spans="1:7" x14ac:dyDescent="0.25">
      <c r="A19" s="90"/>
      <c r="B19" s="91" t="s">
        <v>51</v>
      </c>
      <c r="C19" s="81"/>
      <c r="D19" s="82"/>
      <c r="E19" s="82"/>
      <c r="F19" s="82"/>
      <c r="G19" s="83"/>
    </row>
    <row r="20" spans="1:7" x14ac:dyDescent="0.25">
      <c r="A20" s="90"/>
      <c r="B20" s="91" t="s">
        <v>52</v>
      </c>
      <c r="C20" s="81"/>
      <c r="D20" s="82"/>
      <c r="E20" s="82"/>
      <c r="F20" s="82"/>
      <c r="G20" s="83"/>
    </row>
    <row r="21" spans="1:7" x14ac:dyDescent="0.25">
      <c r="A21" s="90" t="s">
        <v>53</v>
      </c>
      <c r="B21" s="91" t="s">
        <v>54</v>
      </c>
      <c r="C21" s="81"/>
      <c r="D21" s="82"/>
      <c r="E21" s="82"/>
      <c r="F21" s="82"/>
      <c r="G21" s="83"/>
    </row>
    <row r="22" spans="1:7" ht="16.5" thickBot="1" x14ac:dyDescent="0.3">
      <c r="A22" s="105" t="s">
        <v>55</v>
      </c>
      <c r="B22" s="106" t="s">
        <v>56</v>
      </c>
      <c r="C22" s="107">
        <f>SUM(D22:G22)</f>
        <v>11.016999999999999</v>
      </c>
      <c r="D22" s="108"/>
      <c r="E22" s="108"/>
      <c r="F22" s="109">
        <v>11.016999999999999</v>
      </c>
      <c r="G22" s="110"/>
    </row>
    <row r="24" spans="1:7" x14ac:dyDescent="0.25">
      <c r="C24" s="111"/>
    </row>
  </sheetData>
  <mergeCells count="4">
    <mergeCell ref="A1:G1"/>
    <mergeCell ref="A3:A4"/>
    <mergeCell ref="B3:B4"/>
    <mergeCell ref="C3:G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G1"/>
    </sheetView>
  </sheetViews>
  <sheetFormatPr defaultRowHeight="15.75" x14ac:dyDescent="0.25"/>
  <cols>
    <col min="1" max="1" width="3.85546875" style="63" customWidth="1"/>
    <col min="2" max="2" width="68" style="63" bestFit="1" customWidth="1"/>
    <col min="3" max="3" width="6.42578125" style="63" bestFit="1" customWidth="1"/>
    <col min="4" max="4" width="4" style="63" bestFit="1" customWidth="1"/>
    <col min="5" max="5" width="5.42578125" style="63" bestFit="1" customWidth="1"/>
    <col min="6" max="6" width="6.140625" style="63" bestFit="1" customWidth="1"/>
    <col min="7" max="7" width="7.28515625" style="63" bestFit="1" customWidth="1"/>
    <col min="8" max="16384" width="9.140625" style="63"/>
  </cols>
  <sheetData>
    <row r="1" spans="1:7" x14ac:dyDescent="0.25">
      <c r="A1" s="73" t="s">
        <v>128</v>
      </c>
      <c r="B1" s="73"/>
      <c r="C1" s="73"/>
      <c r="D1" s="73"/>
      <c r="E1" s="73"/>
      <c r="F1" s="73"/>
      <c r="G1" s="73"/>
    </row>
    <row r="2" spans="1:7" ht="16.5" thickBot="1" x14ac:dyDescent="0.3">
      <c r="A2" s="64"/>
      <c r="B2" s="64"/>
      <c r="C2" s="64"/>
      <c r="D2" s="64"/>
      <c r="E2" s="64"/>
      <c r="F2" s="64"/>
      <c r="G2" s="64"/>
    </row>
    <row r="3" spans="1:7" x14ac:dyDescent="0.25">
      <c r="A3" s="74" t="s">
        <v>16</v>
      </c>
      <c r="B3" s="75" t="s">
        <v>22</v>
      </c>
      <c r="C3" s="112" t="s">
        <v>7</v>
      </c>
      <c r="D3" s="113"/>
      <c r="E3" s="113"/>
      <c r="F3" s="113"/>
      <c r="G3" s="114"/>
    </row>
    <row r="4" spans="1:7" x14ac:dyDescent="0.25">
      <c r="A4" s="79"/>
      <c r="B4" s="80"/>
      <c r="C4" s="115" t="s">
        <v>23</v>
      </c>
      <c r="D4" s="116" t="s">
        <v>24</v>
      </c>
      <c r="E4" s="116" t="s">
        <v>25</v>
      </c>
      <c r="F4" s="116" t="s">
        <v>26</v>
      </c>
      <c r="G4" s="117" t="s">
        <v>27</v>
      </c>
    </row>
    <row r="5" spans="1:7" x14ac:dyDescent="0.25">
      <c r="A5" s="84" t="s">
        <v>28</v>
      </c>
      <c r="B5" s="118" t="s">
        <v>57</v>
      </c>
      <c r="C5" s="86">
        <v>5.8</v>
      </c>
      <c r="D5" s="88"/>
      <c r="E5" s="99"/>
      <c r="F5" s="99">
        <f>C5</f>
        <v>5.8</v>
      </c>
      <c r="G5" s="119">
        <f>F5-F10-F12-F14-F16</f>
        <v>2.7000000000000579E-2</v>
      </c>
    </row>
    <row r="6" spans="1:7" x14ac:dyDescent="0.25">
      <c r="A6" s="90" t="s">
        <v>30</v>
      </c>
      <c r="B6" s="91" t="s">
        <v>58</v>
      </c>
      <c r="C6" s="95">
        <f>C5</f>
        <v>5.8</v>
      </c>
      <c r="D6" s="93"/>
      <c r="E6" s="93"/>
      <c r="F6" s="93">
        <f>F5</f>
        <v>5.8</v>
      </c>
      <c r="G6" s="94">
        <f>G5</f>
        <v>2.7000000000000579E-2</v>
      </c>
    </row>
    <row r="7" spans="1:7" x14ac:dyDescent="0.25">
      <c r="A7" s="90" t="s">
        <v>36</v>
      </c>
      <c r="B7" s="91" t="s">
        <v>59</v>
      </c>
      <c r="C7" s="95"/>
      <c r="D7" s="82"/>
      <c r="E7" s="82"/>
      <c r="F7" s="93"/>
      <c r="G7" s="83"/>
    </row>
    <row r="8" spans="1:7" x14ac:dyDescent="0.25">
      <c r="A8" s="90"/>
      <c r="B8" s="91" t="s">
        <v>60</v>
      </c>
      <c r="C8" s="81"/>
      <c r="D8" s="82"/>
      <c r="E8" s="82"/>
      <c r="F8" s="82"/>
      <c r="G8" s="83"/>
    </row>
    <row r="9" spans="1:7" x14ac:dyDescent="0.25">
      <c r="A9" s="90"/>
      <c r="B9" s="91" t="s">
        <v>61</v>
      </c>
      <c r="C9" s="95">
        <f>SUM(D9:G9)</f>
        <v>5.8</v>
      </c>
      <c r="D9" s="93"/>
      <c r="E9" s="93"/>
      <c r="F9" s="93">
        <f>F6</f>
        <v>5.8</v>
      </c>
      <c r="G9" s="83"/>
    </row>
    <row r="10" spans="1:7" x14ac:dyDescent="0.25">
      <c r="A10" s="90" t="s">
        <v>42</v>
      </c>
      <c r="B10" s="96" t="s">
        <v>62</v>
      </c>
      <c r="C10" s="97">
        <f>SUM(D10:G10)</f>
        <v>0.22499999999999998</v>
      </c>
      <c r="D10" s="88"/>
      <c r="E10" s="99"/>
      <c r="F10" s="99">
        <v>0.20399999999999999</v>
      </c>
      <c r="G10" s="89">
        <v>2.1000000000000001E-2</v>
      </c>
    </row>
    <row r="11" spans="1:7" x14ac:dyDescent="0.25">
      <c r="A11" s="90"/>
      <c r="B11" s="96" t="s">
        <v>63</v>
      </c>
      <c r="C11" s="100">
        <f>C10/C5*100</f>
        <v>3.8793103448275854</v>
      </c>
      <c r="D11" s="120"/>
      <c r="E11" s="120"/>
      <c r="F11" s="120">
        <f>F10/F5*100</f>
        <v>3.5172413793103452</v>
      </c>
      <c r="G11" s="102">
        <f>G10/G5*100</f>
        <v>77.777777777776109</v>
      </c>
    </row>
    <row r="12" spans="1:7" x14ac:dyDescent="0.25">
      <c r="A12" s="90" t="s">
        <v>45</v>
      </c>
      <c r="B12" s="91" t="s">
        <v>64</v>
      </c>
      <c r="C12" s="95">
        <f>SUM(D12:G12)</f>
        <v>0.84699999999999998</v>
      </c>
      <c r="D12" s="82"/>
      <c r="E12" s="82"/>
      <c r="F12" s="121">
        <v>0.84699999999999998</v>
      </c>
      <c r="G12" s="122"/>
    </row>
    <row r="13" spans="1:7" x14ac:dyDescent="0.25">
      <c r="A13" s="90" t="s">
        <v>47</v>
      </c>
      <c r="B13" s="96" t="s">
        <v>65</v>
      </c>
      <c r="C13" s="97">
        <f>C12+C14+C16</f>
        <v>5.5750000000000011</v>
      </c>
      <c r="D13" s="99"/>
      <c r="E13" s="99"/>
      <c r="F13" s="99">
        <f>F5-F10</f>
        <v>5.5960000000000001</v>
      </c>
      <c r="G13" s="89">
        <f>G5-G10</f>
        <v>6.0000000000005778E-3</v>
      </c>
    </row>
    <row r="14" spans="1:7" ht="31.5" x14ac:dyDescent="0.25">
      <c r="A14" s="90" t="s">
        <v>49</v>
      </c>
      <c r="B14" s="96" t="s">
        <v>66</v>
      </c>
      <c r="C14" s="97">
        <f>SUM(D14:G14)</f>
        <v>2.6110000000000007</v>
      </c>
      <c r="D14" s="103"/>
      <c r="E14" s="99"/>
      <c r="F14" s="99">
        <v>2.605</v>
      </c>
      <c r="G14" s="119">
        <f>G13</f>
        <v>6.0000000000005778E-3</v>
      </c>
    </row>
    <row r="15" spans="1:7" x14ac:dyDescent="0.25">
      <c r="A15" s="90" t="s">
        <v>53</v>
      </c>
      <c r="B15" s="91" t="s">
        <v>67</v>
      </c>
      <c r="C15" s="81"/>
      <c r="D15" s="82"/>
      <c r="E15" s="82"/>
      <c r="F15" s="82"/>
      <c r="G15" s="83"/>
    </row>
    <row r="16" spans="1:7" ht="16.5" thickBot="1" x14ac:dyDescent="0.3">
      <c r="A16" s="105" t="s">
        <v>55</v>
      </c>
      <c r="B16" s="106" t="s">
        <v>68</v>
      </c>
      <c r="C16" s="107">
        <f>SUM(D16:G16)</f>
        <v>2.117</v>
      </c>
      <c r="D16" s="108"/>
      <c r="E16" s="108"/>
      <c r="F16" s="109">
        <v>2.117</v>
      </c>
      <c r="G16" s="123"/>
    </row>
    <row r="18" spans="3:3" x14ac:dyDescent="0.25">
      <c r="C18" s="111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T1"/>
    </sheetView>
  </sheetViews>
  <sheetFormatPr defaultRowHeight="15.75" x14ac:dyDescent="0.25"/>
  <cols>
    <col min="1" max="16384" width="9.140625" style="63"/>
  </cols>
  <sheetData>
    <row r="1" spans="1:24" x14ac:dyDescent="0.25">
      <c r="A1" s="73" t="s">
        <v>129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24"/>
      <c r="V1" s="124"/>
      <c r="W1" s="124"/>
      <c r="X1" s="124"/>
    </row>
    <row r="2" spans="1:2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4" t="s">
        <v>130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x14ac:dyDescent="0.25">
      <c r="A5" s="64" t="s">
        <v>69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x14ac:dyDescent="0.25">
      <c r="A6" s="64" t="s">
        <v>142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x14ac:dyDescent="0.25">
      <c r="A8" s="64" t="s">
        <v>131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x14ac:dyDescent="0.25">
      <c r="A9" s="64" t="s">
        <v>132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x14ac:dyDescent="0.25">
      <c r="A10" s="64" t="s">
        <v>133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x14ac:dyDescent="0.25">
      <c r="A11" s="64" t="s">
        <v>134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x14ac:dyDescent="0.25">
      <c r="A13" s="64" t="s">
        <v>70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x14ac:dyDescent="0.25">
      <c r="A14" s="64" t="s">
        <v>135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x14ac:dyDescent="0.25">
      <c r="A15" s="64" t="s">
        <v>136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x14ac:dyDescent="0.25">
      <c r="A16" s="64" t="s">
        <v>144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x14ac:dyDescent="0.25">
      <c r="A17" s="64" t="s">
        <v>143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T1"/>
    </sheetView>
  </sheetViews>
  <sheetFormatPr defaultRowHeight="15.75" x14ac:dyDescent="0.25"/>
  <cols>
    <col min="1" max="16384" width="9.140625" style="63"/>
  </cols>
  <sheetData>
    <row r="1" spans="1:24" ht="30.75" customHeight="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125"/>
      <c r="V1" s="125"/>
      <c r="W1" s="125"/>
      <c r="X1" s="125"/>
    </row>
    <row r="2" spans="1:2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4" t="s">
        <v>139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25">
      <c r="A4" s="64" t="s">
        <v>140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x14ac:dyDescent="0.25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x14ac:dyDescent="0.25">
      <c r="A7" s="64" t="s">
        <v>137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</sheetData>
  <mergeCells count="1">
    <mergeCell ref="A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"/>
  <sheetViews>
    <sheetView workbookViewId="0">
      <selection sqref="A1:R1"/>
    </sheetView>
  </sheetViews>
  <sheetFormatPr defaultRowHeight="15.75" x14ac:dyDescent="0.25"/>
  <cols>
    <col min="1" max="16384" width="9.140625" style="64"/>
  </cols>
  <sheetData>
    <row r="1" spans="1:24" ht="31.5" customHeight="1" x14ac:dyDescent="0.25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  <c r="T1" s="127"/>
      <c r="U1" s="127"/>
      <c r="V1" s="127"/>
      <c r="W1" s="127"/>
      <c r="X1" s="127"/>
    </row>
    <row r="3" spans="1:24" x14ac:dyDescent="0.25">
      <c r="A3" s="64" t="s">
        <v>138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2016</vt:lpstr>
      <vt:lpstr>Информация о тарифах</vt:lpstr>
      <vt:lpstr>Баланс электроэнергии</vt:lpstr>
      <vt:lpstr>Баланс мощности</vt:lpstr>
      <vt:lpstr>Потери</vt:lpstr>
      <vt:lpstr>Зона деятельности</vt:lpstr>
      <vt:lpstr>Инвест.программа</vt:lpstr>
      <vt:lpstr>'2016'!Область_печати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2016-02-03T07:41:20Z</dcterms:modified>
</cp:coreProperties>
</file>